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stioneRisFinanziarie\Contabilita\RAGIONERIA\amministrazione trasparente\dati web amministrazione trasparente\INCENTIVI_funzioni_tecniche\"/>
    </mc:Choice>
  </mc:AlternateContent>
  <xr:revisionPtr revIDLastSave="0" documentId="13_ncr:1_{F11946DC-26C4-4726-86B8-C1BBE135D33E}" xr6:coauthVersionLast="47" xr6:coauthVersionMax="47" xr10:uidLastSave="{00000000-0000-0000-0000-000000000000}"/>
  <bookViews>
    <workbookView xWindow="-120" yWindow="-120" windowWidth="29040" windowHeight="15720" xr2:uid="{36A84A52-18D2-4B9C-ACCA-BA150CE3A0C2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" i="1" l="1"/>
  <c r="U15" i="1"/>
  <c r="R15" i="1"/>
  <c r="Q15" i="1"/>
  <c r="P15" i="1"/>
  <c r="T15" i="1"/>
  <c r="O15" i="1"/>
  <c r="N15" i="1"/>
  <c r="J15" i="1"/>
  <c r="I15" i="1"/>
  <c r="W15" i="1"/>
  <c r="V15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1" i="1"/>
  <c r="L15" i="1"/>
  <c r="K15" i="1"/>
  <c r="S15" i="1"/>
  <c r="H15" i="1"/>
  <c r="G15" i="1"/>
  <c r="F15" i="1"/>
  <c r="E15" i="1"/>
  <c r="D8" i="1"/>
  <c r="D15" i="1" l="1"/>
  <c r="D14" i="1"/>
</calcChain>
</file>

<file path=xl/sharedStrings.xml><?xml version="1.0" encoding="utf-8"?>
<sst xmlns="http://schemas.openxmlformats.org/spreadsheetml/2006/main" count="56" uniqueCount="35">
  <si>
    <t>INCENTIVI FUNZIONI TECNICHE EX ART.113 DEL D.LGS 50/2016</t>
  </si>
  <si>
    <t>OPERA</t>
  </si>
  <si>
    <t>Dipendente matricola 27</t>
  </si>
  <si>
    <t>Dipendente matricola 21</t>
  </si>
  <si>
    <t>Dipendente matricola 28</t>
  </si>
  <si>
    <t>Quota incentivo da ripartire</t>
  </si>
  <si>
    <t>Totale liquidato LORDO</t>
  </si>
  <si>
    <t>Totale liquidato NETTO</t>
  </si>
  <si>
    <t>Dipendente matricola 108</t>
  </si>
  <si>
    <t>Provvedimento di liquidazione</t>
  </si>
  <si>
    <t>Dipendente matricola 129</t>
  </si>
  <si>
    <r>
      <t xml:space="preserve"> LIQUIDATI AL PERSONALE DIPENDENTE NELL'ANNO </t>
    </r>
    <r>
      <rPr>
        <b/>
        <sz val="11"/>
        <color theme="1"/>
        <rFont val="Calibri"/>
        <family val="2"/>
        <scheme val="minor"/>
      </rPr>
      <t>2026</t>
    </r>
  </si>
  <si>
    <t>Determinazione R.g.d. 57/2026</t>
  </si>
  <si>
    <t>Dipendente matricola 149</t>
  </si>
  <si>
    <t>Dipendente matricola 146</t>
  </si>
  <si>
    <t xml:space="preserve">CUP B17H20001920001 - CIG 941537011F - liquidazione incentivi per funzioni tecniche di cui all'art. 113 del d.lgs 50/2016 a favore del settore gestione del territorio - det rgd nr 577/2022 - lavori di messa in sicurezza marciapiede via milano Comune di Terno d'Isola (BG) </t>
  </si>
  <si>
    <t>Determinazione R.g.d. 242/2026</t>
  </si>
  <si>
    <t>Dipendente matricola 150</t>
  </si>
  <si>
    <t>Dipendente matricola 155</t>
  </si>
  <si>
    <t>Dipendente matricola 19</t>
  </si>
  <si>
    <t>Dipendente matricola 85</t>
  </si>
  <si>
    <t>Determinazione R.g.d. 269/2026</t>
  </si>
  <si>
    <t>Dipendente matricola 141</t>
  </si>
  <si>
    <t>Dipendente matricola 97</t>
  </si>
  <si>
    <t>Dipendente matricola 24</t>
  </si>
  <si>
    <t>Dipendente matricola 35</t>
  </si>
  <si>
    <t>CIG B918744632 - Incentivi per le funzioni tecniche per il servizio di ristorazione scolastica, pasti anziani e/o indigenti, dipendenti comunali e autorizzati periodo 01/01/2026 - 31/08/2031</t>
  </si>
  <si>
    <t>CUP B18E22000220004 CIG B2A9E70593 - lavori di riqualificazione centro sportivo comunale rifacimento campo di calcio a 11 - liquidazione dell'incentivo di cui all'art.45 del D.lgs 36/2023 a favore del gruppo di lavoro preindividuato con determinazione R.g.d. 225_2026</t>
  </si>
  <si>
    <t>Cup B18H24000630006 - lavori di "realizzazione nuova costruzione in ampliamento asilo nido nel campus scolastico del comune di Terno d'Isola - pnrr m4c1 investimento 1.1 finanziato dall'unione europea next generation eu - " - liquidazione dell'incentivo di cui all'art.45 del d.lgsv.36/2023 a favore del gruppo di lavoro ridefinito con determina r.g. 465_2026</t>
  </si>
  <si>
    <t>Determinazione R.g.d. 470/2026</t>
  </si>
  <si>
    <t>Dipendente matricola 156</t>
  </si>
  <si>
    <t>Dipendente matricola 10</t>
  </si>
  <si>
    <t>Dipendente ex matricola 10 (eredi)</t>
  </si>
  <si>
    <t>CUP B18C20000050001. CIG 925173446B - Lavori di messa in sicurezza sismica della scuola primaria in via dei vignali 17. Intervento del pnrr finanziato dall'unione europea - next generation eu - liquidazione dell'incentivo di cui all'art.45 del d.lgsv.36/2023 a favore dei collaboratori tecnici, giuridico-amministrativi a supporto del rup,  appartenenti al gruppo di lavoro ridefinito con determina r.g. 552_2026                                       CUP B18C20000050001. CIG 925173446B. Lavori di messa in sicurezza sismica della scuola primaria in via dei vignali 17. Intervento del pnrr finanziato dall'unione europea - next generation eu -  liquidazione dell'incentivo di cui all'art.45 del d.lgsv.36/2023 a favore del RUP appartenente al gruppo di lavoro ridefinito con determina r.g. 552_2026</t>
  </si>
  <si>
    <t>Determinazione R.g.d. 516/2026 + Determinazione R.g.d.537/2026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</si>
</sst>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shrinkToFit="1"/>
    </xf>
    <xf numFmtId="7" fontId="5" fillId="0" borderId="1" xfId="0" applyNumberFormat="1" applyFont="1" applyBorder="1" applyAlignment="1">
      <alignment horizontal="center" vertical="center"/>
    </xf>
    <xf numFmtId="7" fontId="1" fillId="0" borderId="1" xfId="0" applyNumberFormat="1" applyFont="1" applyBorder="1" applyAlignment="1">
      <alignment horizontal="center" shrinkToFit="1"/>
    </xf>
    <xf numFmtId="7" fontId="1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7" fontId="5" fillId="0" borderId="1" xfId="0" applyNumberFormat="1" applyFont="1" applyBorder="1" applyAlignment="1">
      <alignment horizontal="center" vertical="center" wrapText="1"/>
    </xf>
    <xf numFmtId="7" fontId="6" fillId="0" borderId="1" xfId="0" applyNumberFormat="1" applyFont="1" applyBorder="1" applyAlignment="1">
      <alignment horizontal="center" vertical="center" wrapText="1"/>
    </xf>
    <xf numFmtId="7" fontId="0" fillId="0" borderId="0" xfId="0" applyNumberForma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0</xdr:row>
      <xdr:rowOff>495300</xdr:rowOff>
    </xdr:from>
    <xdr:to>
      <xdr:col>1</xdr:col>
      <xdr:colOff>1428750</xdr:colOff>
      <xdr:row>6</xdr:row>
      <xdr:rowOff>47625</xdr:rowOff>
    </xdr:to>
    <xdr:pic>
      <xdr:nvPicPr>
        <xdr:cNvPr id="3" name="Immagine 2" descr="stemma">
          <a:extLst>
            <a:ext uri="{FF2B5EF4-FFF2-40B4-BE49-F238E27FC236}">
              <a16:creationId xmlns:a16="http://schemas.microsoft.com/office/drawing/2014/main" id="{05D951D8-314C-43EE-8B56-FBC0A9FB9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495300"/>
          <a:ext cx="1076325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19E40-C518-4009-95AD-EDBC05355779}">
  <dimension ref="B1:X18"/>
  <sheetViews>
    <sheetView tabSelected="1" zoomScaleNormal="100" workbookViewId="0">
      <pane ySplit="1" topLeftCell="A12" activePane="bottomLeft" state="frozen"/>
      <selection pane="bottomLeft" activeCell="C12" sqref="C12"/>
    </sheetView>
  </sheetViews>
  <sheetFormatPr defaultRowHeight="15" x14ac:dyDescent="0.25"/>
  <cols>
    <col min="2" max="2" width="30" customWidth="1"/>
    <col min="3" max="3" width="31.5703125" customWidth="1"/>
    <col min="4" max="8" width="17.140625" customWidth="1"/>
    <col min="9" max="12" width="17.42578125" customWidth="1"/>
    <col min="13" max="13" width="15.85546875" customWidth="1"/>
    <col min="14" max="14" width="14.85546875" customWidth="1"/>
    <col min="15" max="21" width="15.5703125" customWidth="1"/>
    <col min="22" max="22" width="15.7109375" customWidth="1"/>
    <col min="23" max="23" width="15.140625" customWidth="1"/>
    <col min="24" max="24" width="10.5703125" bestFit="1" customWidth="1"/>
  </cols>
  <sheetData>
    <row r="1" spans="2:24" ht="39.75" customHeight="1" x14ac:dyDescent="0.25">
      <c r="D1" s="4" t="s">
        <v>5</v>
      </c>
      <c r="E1" s="6" t="s">
        <v>17</v>
      </c>
      <c r="F1" s="6" t="s">
        <v>18</v>
      </c>
      <c r="G1" s="6" t="s">
        <v>19</v>
      </c>
      <c r="H1" s="6" t="s">
        <v>20</v>
      </c>
      <c r="I1" s="6" t="s">
        <v>13</v>
      </c>
      <c r="J1" s="6" t="s">
        <v>22</v>
      </c>
      <c r="K1" s="6" t="s">
        <v>8</v>
      </c>
      <c r="L1" s="6" t="s">
        <v>10</v>
      </c>
      <c r="M1" s="6" t="s">
        <v>2</v>
      </c>
      <c r="N1" s="6" t="s">
        <v>3</v>
      </c>
      <c r="O1" s="6" t="s">
        <v>4</v>
      </c>
      <c r="P1" s="6" t="s">
        <v>23</v>
      </c>
      <c r="Q1" s="6" t="s">
        <v>24</v>
      </c>
      <c r="R1" s="6" t="s">
        <v>31</v>
      </c>
      <c r="S1" s="6" t="s">
        <v>25</v>
      </c>
      <c r="T1" s="6" t="s">
        <v>30</v>
      </c>
      <c r="U1" s="6" t="s">
        <v>14</v>
      </c>
      <c r="V1" s="6" t="s">
        <v>8</v>
      </c>
      <c r="W1" s="6" t="s">
        <v>32</v>
      </c>
    </row>
    <row r="3" spans="2:24" ht="18.75" x14ac:dyDescent="0.3">
      <c r="D3" s="17" t="s">
        <v>0</v>
      </c>
      <c r="E3" s="17"/>
      <c r="F3" s="17"/>
      <c r="G3" s="17"/>
      <c r="H3" s="17"/>
      <c r="I3" s="17"/>
      <c r="J3" s="17"/>
      <c r="K3" s="16"/>
      <c r="L3" s="16"/>
      <c r="M3" s="16"/>
      <c r="N3" s="16"/>
      <c r="O3" s="16"/>
      <c r="P3" s="2"/>
      <c r="Q3" s="2"/>
      <c r="R3" s="2"/>
      <c r="S3" s="2"/>
      <c r="T3" s="2"/>
      <c r="U3" s="1"/>
      <c r="V3" s="1"/>
      <c r="W3" s="1"/>
    </row>
    <row r="4" spans="2:24" x14ac:dyDescent="0.25">
      <c r="D4" s="15" t="s">
        <v>11</v>
      </c>
      <c r="E4" s="15"/>
      <c r="F4" s="15"/>
      <c r="G4" s="15"/>
      <c r="H4" s="15"/>
      <c r="I4" s="15"/>
      <c r="J4" s="15"/>
      <c r="K4" s="16"/>
      <c r="L4" s="16"/>
      <c r="M4" s="16"/>
      <c r="N4" s="16"/>
      <c r="O4" s="16"/>
      <c r="P4" s="2"/>
      <c r="Q4" s="2"/>
      <c r="R4" s="2"/>
      <c r="S4" s="2"/>
      <c r="T4" s="2"/>
      <c r="V4" s="2"/>
      <c r="W4" s="2"/>
      <c r="X4" s="2"/>
    </row>
    <row r="7" spans="2:24" ht="42.75" x14ac:dyDescent="0.25">
      <c r="B7" s="3" t="s">
        <v>1</v>
      </c>
      <c r="C7" s="3" t="s">
        <v>9</v>
      </c>
      <c r="D7" s="4" t="s">
        <v>5</v>
      </c>
      <c r="E7" s="6" t="s">
        <v>17</v>
      </c>
      <c r="F7" s="6" t="s">
        <v>18</v>
      </c>
      <c r="G7" s="6" t="s">
        <v>19</v>
      </c>
      <c r="H7" s="6" t="s">
        <v>20</v>
      </c>
      <c r="I7" s="6" t="s">
        <v>13</v>
      </c>
      <c r="J7" s="6" t="s">
        <v>22</v>
      </c>
      <c r="K7" s="6" t="s">
        <v>8</v>
      </c>
      <c r="L7" s="6" t="s">
        <v>10</v>
      </c>
      <c r="M7" s="6" t="s">
        <v>2</v>
      </c>
      <c r="N7" s="6" t="s">
        <v>3</v>
      </c>
      <c r="O7" s="6" t="s">
        <v>4</v>
      </c>
      <c r="P7" s="6" t="s">
        <v>23</v>
      </c>
      <c r="Q7" s="6" t="s">
        <v>24</v>
      </c>
      <c r="R7" s="6" t="s">
        <v>31</v>
      </c>
      <c r="S7" s="6" t="s">
        <v>25</v>
      </c>
      <c r="T7" s="6" t="s">
        <v>30</v>
      </c>
      <c r="U7" s="6" t="s">
        <v>14</v>
      </c>
      <c r="V7" s="6" t="s">
        <v>8</v>
      </c>
      <c r="W7" s="6" t="s">
        <v>32</v>
      </c>
    </row>
    <row r="8" spans="2:24" ht="177.75" customHeight="1" x14ac:dyDescent="0.25">
      <c r="B8" s="11" t="s">
        <v>15</v>
      </c>
      <c r="C8" s="5" t="s">
        <v>12</v>
      </c>
      <c r="D8" s="12">
        <f>I8+K8+L8+M8+N8+O8+U8</f>
        <v>1631.9799999999996</v>
      </c>
      <c r="E8" s="12"/>
      <c r="F8" s="12"/>
      <c r="G8" s="12"/>
      <c r="H8" s="12"/>
      <c r="I8" s="12">
        <v>233.14</v>
      </c>
      <c r="J8" s="12"/>
      <c r="K8" s="13">
        <v>233.14</v>
      </c>
      <c r="L8" s="13">
        <v>233.14</v>
      </c>
      <c r="M8" s="13">
        <v>233.14</v>
      </c>
      <c r="N8" s="13">
        <v>233.14</v>
      </c>
      <c r="O8" s="13">
        <v>233.14</v>
      </c>
      <c r="P8" s="13"/>
      <c r="Q8" s="13"/>
      <c r="R8" s="13"/>
      <c r="S8" s="13"/>
      <c r="T8" s="13"/>
      <c r="U8" s="13">
        <v>233.14</v>
      </c>
      <c r="V8" s="13"/>
      <c r="W8" s="13"/>
    </row>
    <row r="9" spans="2:24" ht="177.75" customHeight="1" x14ac:dyDescent="0.25">
      <c r="B9" s="11" t="s">
        <v>26</v>
      </c>
      <c r="C9" s="5" t="s">
        <v>16</v>
      </c>
      <c r="D9" s="12">
        <v>18000</v>
      </c>
      <c r="E9" s="12">
        <v>8100</v>
      </c>
      <c r="F9" s="12">
        <v>900</v>
      </c>
      <c r="G9" s="12">
        <v>6300</v>
      </c>
      <c r="H9" s="12">
        <v>2700</v>
      </c>
      <c r="I9" s="12"/>
      <c r="J9" s="12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2:24" ht="177.75" customHeight="1" x14ac:dyDescent="0.25">
      <c r="B10" s="11" t="s">
        <v>27</v>
      </c>
      <c r="C10" s="5" t="s">
        <v>21</v>
      </c>
      <c r="D10" s="12">
        <v>5997.11</v>
      </c>
      <c r="E10" s="12"/>
      <c r="F10" s="12"/>
      <c r="G10" s="12"/>
      <c r="H10" s="12"/>
      <c r="I10" s="12">
        <v>2558.7600000000002</v>
      </c>
      <c r="J10" s="12">
        <v>159.91999999999999</v>
      </c>
      <c r="K10" s="13"/>
      <c r="L10" s="13"/>
      <c r="M10" s="13"/>
      <c r="N10" s="13">
        <v>759.65</v>
      </c>
      <c r="O10" s="13">
        <v>919.57</v>
      </c>
      <c r="P10" s="13">
        <v>159.91999999999999</v>
      </c>
      <c r="Q10" s="13">
        <v>159.91999999999999</v>
      </c>
      <c r="R10" s="13"/>
      <c r="S10" s="13">
        <v>159.91999999999999</v>
      </c>
      <c r="T10" s="13"/>
      <c r="U10" s="13">
        <v>1119.45</v>
      </c>
      <c r="V10" s="13"/>
      <c r="W10" s="13"/>
    </row>
    <row r="11" spans="2:24" ht="177.75" customHeight="1" x14ac:dyDescent="0.25">
      <c r="B11" s="11" t="s">
        <v>28</v>
      </c>
      <c r="C11" s="5" t="s">
        <v>29</v>
      </c>
      <c r="D11" s="12">
        <f>SUM(E11:U11)</f>
        <v>5513.8499999999995</v>
      </c>
      <c r="E11" s="12"/>
      <c r="F11" s="12"/>
      <c r="G11" s="12"/>
      <c r="H11" s="12"/>
      <c r="I11" s="12">
        <v>2352.4</v>
      </c>
      <c r="J11" s="12">
        <v>588.12</v>
      </c>
      <c r="K11" s="13"/>
      <c r="L11" s="13"/>
      <c r="M11" s="13"/>
      <c r="N11" s="13">
        <v>441.14</v>
      </c>
      <c r="O11" s="13">
        <v>441.14</v>
      </c>
      <c r="P11" s="13">
        <v>176.46</v>
      </c>
      <c r="Q11" s="13">
        <v>176.46</v>
      </c>
      <c r="R11" s="13">
        <v>88.23</v>
      </c>
      <c r="S11" s="13"/>
      <c r="T11" s="13">
        <v>73.52</v>
      </c>
      <c r="U11" s="13">
        <v>1176.3800000000001</v>
      </c>
      <c r="V11" s="13"/>
      <c r="W11" s="13"/>
    </row>
    <row r="12" spans="2:24" ht="408.95" customHeight="1" x14ac:dyDescent="0.25">
      <c r="B12" s="11" t="s">
        <v>33</v>
      </c>
      <c r="C12" s="18" t="s">
        <v>34</v>
      </c>
      <c r="D12" s="12">
        <v>5895.79</v>
      </c>
      <c r="E12" s="12"/>
      <c r="F12" s="12"/>
      <c r="G12" s="12"/>
      <c r="H12" s="12"/>
      <c r="I12" s="12">
        <v>838.52</v>
      </c>
      <c r="J12" s="12">
        <v>157.22</v>
      </c>
      <c r="K12" s="13"/>
      <c r="L12" s="13"/>
      <c r="M12" s="13">
        <v>255.48</v>
      </c>
      <c r="N12" s="13">
        <v>648.53</v>
      </c>
      <c r="O12" s="13">
        <v>700.94</v>
      </c>
      <c r="P12" s="13">
        <v>62.89</v>
      </c>
      <c r="Q12" s="13">
        <v>62.89</v>
      </c>
      <c r="R12" s="13">
        <v>15.73</v>
      </c>
      <c r="S12" s="13"/>
      <c r="T12" s="13">
        <v>15.73</v>
      </c>
      <c r="U12" s="13">
        <v>681.3</v>
      </c>
      <c r="V12" s="13">
        <v>2201.08</v>
      </c>
      <c r="W12" s="13">
        <v>255.48</v>
      </c>
    </row>
    <row r="13" spans="2:24" x14ac:dyDescent="0.25">
      <c r="B13" s="11"/>
      <c r="C13" s="5"/>
      <c r="D13" s="12"/>
      <c r="E13" s="12"/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4"/>
    </row>
    <row r="14" spans="2:24" x14ac:dyDescent="0.25">
      <c r="B14" s="5" t="s">
        <v>6</v>
      </c>
      <c r="C14" s="5"/>
      <c r="D14" s="8">
        <f t="shared" ref="D14:U14" si="0">SUM(D8:D13)</f>
        <v>37038.729999999996</v>
      </c>
      <c r="E14" s="8">
        <f t="shared" si="0"/>
        <v>8100</v>
      </c>
      <c r="F14" s="8">
        <f t="shared" si="0"/>
        <v>900</v>
      </c>
      <c r="G14" s="8">
        <f t="shared" si="0"/>
        <v>6300</v>
      </c>
      <c r="H14" s="8">
        <f t="shared" si="0"/>
        <v>2700</v>
      </c>
      <c r="I14" s="8">
        <f t="shared" si="0"/>
        <v>5982.82</v>
      </c>
      <c r="J14" s="8">
        <f t="shared" si="0"/>
        <v>905.26</v>
      </c>
      <c r="K14" s="8">
        <f t="shared" si="0"/>
        <v>233.14</v>
      </c>
      <c r="L14" s="8">
        <f t="shared" si="0"/>
        <v>233.14</v>
      </c>
      <c r="M14" s="8">
        <f t="shared" si="0"/>
        <v>488.62</v>
      </c>
      <c r="N14" s="8">
        <f t="shared" si="0"/>
        <v>2082.46</v>
      </c>
      <c r="O14" s="8">
        <f t="shared" si="0"/>
        <v>2294.79</v>
      </c>
      <c r="P14" s="8">
        <f t="shared" si="0"/>
        <v>399.27</v>
      </c>
      <c r="Q14" s="8">
        <f t="shared" si="0"/>
        <v>399.27</v>
      </c>
      <c r="R14" s="8">
        <f t="shared" si="0"/>
        <v>103.96000000000001</v>
      </c>
      <c r="S14" s="8">
        <f t="shared" si="0"/>
        <v>159.91999999999999</v>
      </c>
      <c r="T14" s="8">
        <f t="shared" si="0"/>
        <v>89.25</v>
      </c>
      <c r="U14" s="8">
        <f t="shared" si="0"/>
        <v>3210.2700000000004</v>
      </c>
      <c r="V14" s="8">
        <f t="shared" ref="V14:W14" si="1">SUM(V8:V13)</f>
        <v>2201.08</v>
      </c>
      <c r="W14" s="8">
        <f t="shared" si="1"/>
        <v>255.48</v>
      </c>
    </row>
    <row r="15" spans="2:24" x14ac:dyDescent="0.25">
      <c r="B15" s="7" t="s">
        <v>7</v>
      </c>
      <c r="C15" s="7"/>
      <c r="D15" s="9">
        <f>SUM(E15:U15)</f>
        <v>27726.01</v>
      </c>
      <c r="E15" s="9">
        <f>6519.9</f>
        <v>6519.9</v>
      </c>
      <c r="F15" s="9">
        <f>724.43</f>
        <v>724.43</v>
      </c>
      <c r="G15" s="9">
        <f>5071.03</f>
        <v>5071.03</v>
      </c>
      <c r="H15" s="9">
        <f>2173.3</f>
        <v>2173.3000000000002</v>
      </c>
      <c r="I15" s="10">
        <f>175.13+2053.17+1887.58+672.83</f>
        <v>4788.71</v>
      </c>
      <c r="J15" s="10">
        <f>128.32+471.91+126.15</f>
        <v>726.38</v>
      </c>
      <c r="K15" s="10">
        <f>175.13</f>
        <v>175.13</v>
      </c>
      <c r="L15" s="10">
        <f>175.13</f>
        <v>175.13</v>
      </c>
      <c r="M15" s="10">
        <f>187.07+205</f>
        <v>392.07</v>
      </c>
      <c r="N15" s="10">
        <f>175.64+611.46+355.09+522.02</f>
        <v>1664.21</v>
      </c>
      <c r="O15" s="10">
        <f>175.64+740.19+355.09+564.2</f>
        <v>1835.1200000000001</v>
      </c>
      <c r="P15" s="10">
        <f>126.88+140+49.9</f>
        <v>316.77999999999997</v>
      </c>
      <c r="Q15" s="10">
        <f>126.88+140+49.9</f>
        <v>316.77999999999997</v>
      </c>
      <c r="R15" s="10">
        <f>70+12.48</f>
        <v>82.48</v>
      </c>
      <c r="S15" s="10">
        <f>128.72</f>
        <v>128.72</v>
      </c>
      <c r="T15" s="10">
        <f>59.18+12.66</f>
        <v>71.84</v>
      </c>
      <c r="U15" s="10">
        <f>175.13+898.25+943.94+546.68</f>
        <v>2564</v>
      </c>
      <c r="V15" s="10">
        <f>1766.16</f>
        <v>1766.16</v>
      </c>
      <c r="W15" s="10">
        <f>205.64</f>
        <v>205.64</v>
      </c>
      <c r="X15" s="14"/>
    </row>
    <row r="18" spans="4:4" x14ac:dyDescent="0.25">
      <c r="D18" s="14"/>
    </row>
  </sheetData>
  <mergeCells count="2">
    <mergeCell ref="D4:O4"/>
    <mergeCell ref="D3:O3"/>
  </mergeCells>
  <pageMargins left="0.7" right="0.7" top="0.75" bottom="0.75" header="0.3" footer="0.3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Pedruzzi</dc:creator>
  <cp:lastModifiedBy>Laura Pedruzzi</cp:lastModifiedBy>
  <cp:lastPrinted>2023-07-31T11:53:51Z</cp:lastPrinted>
  <dcterms:created xsi:type="dcterms:W3CDTF">2023-05-29T08:17:36Z</dcterms:created>
  <dcterms:modified xsi:type="dcterms:W3CDTF">2026-09-17T07:23:05Z</dcterms:modified>
</cp:coreProperties>
</file>