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INCENTIVI_funzioni_tecniche\"/>
    </mc:Choice>
  </mc:AlternateContent>
  <xr:revisionPtr revIDLastSave="0" documentId="13_ncr:1_{3285C35C-FCB4-4934-8869-B42CA082C1FE}" xr6:coauthVersionLast="47" xr6:coauthVersionMax="47" xr10:uidLastSave="{00000000-0000-0000-0000-000000000000}"/>
  <bookViews>
    <workbookView xWindow="-120" yWindow="-120" windowWidth="29040" windowHeight="15720" xr2:uid="{36A84A52-18D2-4B9C-ACCA-BA150CE3A0C2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O13" i="1"/>
  <c r="N13" i="1"/>
  <c r="M13" i="1"/>
  <c r="L13" i="1"/>
  <c r="K13" i="1"/>
  <c r="I13" i="1"/>
  <c r="R13" i="1"/>
  <c r="Q13" i="1"/>
  <c r="P13" i="1"/>
  <c r="R12" i="1"/>
  <c r="Q12" i="1"/>
  <c r="P12" i="1"/>
  <c r="J13" i="1"/>
  <c r="J12" i="1"/>
  <c r="E12" i="1"/>
  <c r="F12" i="1"/>
  <c r="G12" i="1"/>
  <c r="H12" i="1"/>
  <c r="I12" i="1"/>
  <c r="K12" i="1"/>
  <c r="L12" i="1"/>
  <c r="M12" i="1"/>
  <c r="N12" i="1"/>
  <c r="O12" i="1"/>
  <c r="S12" i="1"/>
  <c r="H13" i="1"/>
  <c r="G13" i="1"/>
  <c r="F13" i="1"/>
  <c r="E13" i="1"/>
  <c r="D8" i="1"/>
  <c r="D13" i="1" l="1"/>
  <c r="D12" i="1"/>
</calcChain>
</file>

<file path=xl/sharedStrings.xml><?xml version="1.0" encoding="utf-8"?>
<sst xmlns="http://schemas.openxmlformats.org/spreadsheetml/2006/main" count="28" uniqueCount="28">
  <si>
    <t>INCENTIVI FUNZIONI TECNICHE EX ART.113 DEL D.LGS 50/2016</t>
  </si>
  <si>
    <t>OPERA</t>
  </si>
  <si>
    <t>Dipendente matricola 27</t>
  </si>
  <si>
    <t>Dipendente matricola 21</t>
  </si>
  <si>
    <t>Dipendente matricola 28</t>
  </si>
  <si>
    <t>Quota incentivo da ripartire</t>
  </si>
  <si>
    <t>Totale liquidato LORDO</t>
  </si>
  <si>
    <t>Totale liquidato NETTO</t>
  </si>
  <si>
    <t>Dipendente matricola 108</t>
  </si>
  <si>
    <t>Provvedimento di liquidazione</t>
  </si>
  <si>
    <t>Dipendente matricola 129</t>
  </si>
  <si>
    <r>
      <t xml:space="preserve"> LIQUIDATI AL PERSONALE DIPENDENTE NELL'ANNO </t>
    </r>
    <r>
      <rPr>
        <b/>
        <sz val="11"/>
        <color theme="1"/>
        <rFont val="Calibri"/>
        <family val="2"/>
        <scheme val="minor"/>
      </rPr>
      <t>2026</t>
    </r>
  </si>
  <si>
    <t>Determinazione R.g.d. 57/2026</t>
  </si>
  <si>
    <t>Dipendente matricola 149</t>
  </si>
  <si>
    <t>Dipendente matricola 146</t>
  </si>
  <si>
    <t xml:space="preserve">CUP B17H20001920001 - CIG 941537011F - liquidazione incentivi per funzioni tecniche di cui all'art. 113 del d.lgs 50/2016 a favore del settore gestione del territorio - det rgd nr 577/2022 - lavori di messa in sicurezza marciapiede via milano Comune di Terno d'Isola (BG) </t>
  </si>
  <si>
    <t>Determinazione R.g.d. 242/2026</t>
  </si>
  <si>
    <t>Dipendente matricola 150</t>
  </si>
  <si>
    <t>Dipendente matricola 155</t>
  </si>
  <si>
    <t>Dipendente matricola 19</t>
  </si>
  <si>
    <t>Dipendente matricola 85</t>
  </si>
  <si>
    <t>Determinazione R.g.d. 269/2026</t>
  </si>
  <si>
    <t>Dipendente matricola 141</t>
  </si>
  <si>
    <t>Dipendente matricola 97</t>
  </si>
  <si>
    <t>Dipendente matricola 24</t>
  </si>
  <si>
    <t>Dipendente matricola 35</t>
  </si>
  <si>
    <t>CIG B918744632 - Incentivi per le funzioni tecniche per il servizio di ristorazione scolastica, pasti anziani e/o indigenti, dipendenti comunali e autorizzati periodo 01/01/2026 - 31/08/2031</t>
  </si>
  <si>
    <t>CUP B18E22000220004 CIG B2A9E70593 - lavori di riqualificazione centro sportivo comunale rifacimento campo di calcio a 11 - liquidazione dell'incentivo di cui all'art.45 del D.lgs 36/2023 a favore del gruppo di lavoro preindividuato con determinazione R.g.d. 225_2026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</si>
</sst>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7" fontId="5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shrinkToFit="1"/>
    </xf>
    <xf numFmtId="7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1</xdr:col>
      <xdr:colOff>1504950</xdr:colOff>
      <xdr:row>5</xdr:row>
      <xdr:rowOff>0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5D951D8-314C-43EE-8B56-FBC0A9FB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076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E40-C518-4009-95AD-EDBC05355779}">
  <dimension ref="B3:V13"/>
  <sheetViews>
    <sheetView tabSelected="1" topLeftCell="A9" zoomScaleNormal="100" workbookViewId="0">
      <selection activeCell="B11" sqref="B11"/>
    </sheetView>
  </sheetViews>
  <sheetFormatPr defaultRowHeight="15" x14ac:dyDescent="0.25"/>
  <cols>
    <col min="2" max="2" width="30" customWidth="1"/>
    <col min="3" max="3" width="31.5703125" customWidth="1"/>
    <col min="4" max="8" width="17.140625" customWidth="1"/>
    <col min="9" max="12" width="17.42578125" customWidth="1"/>
    <col min="13" max="13" width="15.85546875" customWidth="1"/>
    <col min="14" max="14" width="14.85546875" customWidth="1"/>
    <col min="15" max="19" width="15.5703125" customWidth="1"/>
    <col min="21" max="21" width="9.5703125" bestFit="1" customWidth="1"/>
    <col min="22" max="22" width="10.5703125" bestFit="1" customWidth="1"/>
  </cols>
  <sheetData>
    <row r="3" spans="2:22" ht="18.75" x14ac:dyDescent="0.3">
      <c r="D3" s="17" t="s">
        <v>0</v>
      </c>
      <c r="E3" s="17"/>
      <c r="F3" s="17"/>
      <c r="G3" s="17"/>
      <c r="H3" s="17"/>
      <c r="I3" s="17"/>
      <c r="J3" s="17"/>
      <c r="K3" s="16"/>
      <c r="L3" s="16"/>
      <c r="M3" s="16"/>
      <c r="N3" s="16"/>
      <c r="O3" s="16"/>
      <c r="P3" s="2"/>
      <c r="Q3" s="2"/>
      <c r="R3" s="2"/>
      <c r="S3" s="1"/>
      <c r="T3" s="1"/>
      <c r="U3" s="1"/>
    </row>
    <row r="4" spans="2:22" x14ac:dyDescent="0.25">
      <c r="D4" s="15" t="s">
        <v>11</v>
      </c>
      <c r="E4" s="15"/>
      <c r="F4" s="15"/>
      <c r="G4" s="15"/>
      <c r="H4" s="15"/>
      <c r="I4" s="15"/>
      <c r="J4" s="15"/>
      <c r="K4" s="16"/>
      <c r="L4" s="16"/>
      <c r="M4" s="16"/>
      <c r="N4" s="16"/>
      <c r="O4" s="16"/>
      <c r="P4" s="2"/>
      <c r="Q4" s="2"/>
      <c r="R4" s="2"/>
      <c r="T4" s="2"/>
      <c r="U4" s="2"/>
      <c r="V4" s="2"/>
    </row>
    <row r="7" spans="2:22" ht="28.5" x14ac:dyDescent="0.25">
      <c r="B7" s="3" t="s">
        <v>1</v>
      </c>
      <c r="C7" s="3" t="s">
        <v>9</v>
      </c>
      <c r="D7" s="4" t="s">
        <v>5</v>
      </c>
      <c r="E7" s="6" t="s">
        <v>17</v>
      </c>
      <c r="F7" s="6" t="s">
        <v>18</v>
      </c>
      <c r="G7" s="6" t="s">
        <v>19</v>
      </c>
      <c r="H7" s="6" t="s">
        <v>20</v>
      </c>
      <c r="I7" s="6" t="s">
        <v>13</v>
      </c>
      <c r="J7" s="6" t="s">
        <v>22</v>
      </c>
      <c r="K7" s="6" t="s">
        <v>8</v>
      </c>
      <c r="L7" s="6" t="s">
        <v>10</v>
      </c>
      <c r="M7" s="6" t="s">
        <v>2</v>
      </c>
      <c r="N7" s="6" t="s">
        <v>3</v>
      </c>
      <c r="O7" s="6" t="s">
        <v>4</v>
      </c>
      <c r="P7" s="6" t="s">
        <v>23</v>
      </c>
      <c r="Q7" s="6" t="s">
        <v>24</v>
      </c>
      <c r="R7" s="6" t="s">
        <v>25</v>
      </c>
      <c r="S7" s="6" t="s">
        <v>14</v>
      </c>
    </row>
    <row r="8" spans="2:22" ht="177.75" customHeight="1" x14ac:dyDescent="0.25">
      <c r="B8" s="11" t="s">
        <v>15</v>
      </c>
      <c r="C8" s="5" t="s">
        <v>12</v>
      </c>
      <c r="D8" s="12">
        <f>I8+K8+L8+M8+N8+O8+S8</f>
        <v>1631.9799999999996</v>
      </c>
      <c r="E8" s="12"/>
      <c r="F8" s="12"/>
      <c r="G8" s="12"/>
      <c r="H8" s="12"/>
      <c r="I8" s="12">
        <v>233.14</v>
      </c>
      <c r="J8" s="12"/>
      <c r="K8" s="13">
        <v>233.14</v>
      </c>
      <c r="L8" s="13">
        <v>233.14</v>
      </c>
      <c r="M8" s="13">
        <v>233.14</v>
      </c>
      <c r="N8" s="13">
        <v>233.14</v>
      </c>
      <c r="O8" s="13">
        <v>233.14</v>
      </c>
      <c r="P8" s="13"/>
      <c r="Q8" s="13"/>
      <c r="R8" s="13"/>
      <c r="S8" s="13">
        <v>233.14</v>
      </c>
    </row>
    <row r="9" spans="2:22" ht="177.75" customHeight="1" x14ac:dyDescent="0.25">
      <c r="B9" s="11" t="s">
        <v>26</v>
      </c>
      <c r="C9" s="5" t="s">
        <v>16</v>
      </c>
      <c r="D9" s="12">
        <v>18000</v>
      </c>
      <c r="E9" s="12">
        <v>8100</v>
      </c>
      <c r="F9" s="12">
        <v>900</v>
      </c>
      <c r="G9" s="12">
        <v>6300</v>
      </c>
      <c r="H9" s="12">
        <v>2700</v>
      </c>
      <c r="I9" s="12"/>
      <c r="J9" s="12"/>
      <c r="K9" s="13"/>
      <c r="L9" s="13"/>
      <c r="M9" s="13"/>
      <c r="N9" s="13"/>
      <c r="O9" s="13"/>
      <c r="P9" s="13"/>
      <c r="Q9" s="13"/>
      <c r="R9" s="13"/>
      <c r="S9" s="13"/>
    </row>
    <row r="10" spans="2:22" ht="177.75" customHeight="1" x14ac:dyDescent="0.25">
      <c r="B10" s="11" t="s">
        <v>27</v>
      </c>
      <c r="C10" s="5" t="s">
        <v>21</v>
      </c>
      <c r="D10" s="12">
        <v>5997.11</v>
      </c>
      <c r="E10" s="12"/>
      <c r="F10" s="12"/>
      <c r="G10" s="12"/>
      <c r="H10" s="12"/>
      <c r="I10" s="12">
        <v>2558.7600000000002</v>
      </c>
      <c r="J10" s="12">
        <v>159.91999999999999</v>
      </c>
      <c r="K10" s="13"/>
      <c r="L10" s="13"/>
      <c r="M10" s="13"/>
      <c r="N10" s="13">
        <v>759.65</v>
      </c>
      <c r="O10" s="13">
        <v>919.57</v>
      </c>
      <c r="P10" s="13">
        <v>159.91999999999999</v>
      </c>
      <c r="Q10" s="13">
        <v>159.91999999999999</v>
      </c>
      <c r="R10" s="13">
        <v>159.91999999999999</v>
      </c>
      <c r="S10" s="13">
        <v>1119.45</v>
      </c>
    </row>
    <row r="11" spans="2:22" x14ac:dyDescent="0.25">
      <c r="B11" s="11"/>
      <c r="C11" s="5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  <c r="S11" s="13"/>
      <c r="U11" s="14"/>
      <c r="V11" s="14"/>
    </row>
    <row r="12" spans="2:22" x14ac:dyDescent="0.25">
      <c r="B12" s="5" t="s">
        <v>6</v>
      </c>
      <c r="C12" s="5"/>
      <c r="D12" s="8">
        <f t="shared" ref="D12:S12" si="0">SUM(D8:D11)</f>
        <v>25629.09</v>
      </c>
      <c r="E12" s="8">
        <f>SUM(E8:E9)</f>
        <v>8100</v>
      </c>
      <c r="F12" s="8">
        <f t="shared" ref="F12:H12" si="1">SUM(F8:F9)</f>
        <v>900</v>
      </c>
      <c r="G12" s="8">
        <f t="shared" si="1"/>
        <v>6300</v>
      </c>
      <c r="H12" s="8">
        <f t="shared" si="1"/>
        <v>2700</v>
      </c>
      <c r="I12" s="8">
        <f t="shared" si="0"/>
        <v>2791.9</v>
      </c>
      <c r="J12" s="8">
        <f t="shared" si="0"/>
        <v>159.91999999999999</v>
      </c>
      <c r="K12" s="8">
        <f t="shared" si="0"/>
        <v>233.14</v>
      </c>
      <c r="L12" s="8">
        <f t="shared" si="0"/>
        <v>233.14</v>
      </c>
      <c r="M12" s="8">
        <f t="shared" si="0"/>
        <v>233.14</v>
      </c>
      <c r="N12" s="8">
        <f t="shared" si="0"/>
        <v>992.79</v>
      </c>
      <c r="O12" s="8">
        <f t="shared" si="0"/>
        <v>1152.71</v>
      </c>
      <c r="P12" s="8">
        <f t="shared" si="0"/>
        <v>159.91999999999999</v>
      </c>
      <c r="Q12" s="8">
        <f t="shared" si="0"/>
        <v>159.91999999999999</v>
      </c>
      <c r="R12" s="8">
        <f t="shared" si="0"/>
        <v>159.91999999999999</v>
      </c>
      <c r="S12" s="8">
        <f t="shared" si="0"/>
        <v>1352.5900000000001</v>
      </c>
    </row>
    <row r="13" spans="2:22" x14ac:dyDescent="0.25">
      <c r="B13" s="7" t="s">
        <v>7</v>
      </c>
      <c r="C13" s="7"/>
      <c r="D13" s="9">
        <f>E13+F13+G13+H13+I13+J13+K13+L13+M13+N13+O13+P13+Q13+R13+S13</f>
        <v>20541.400000000005</v>
      </c>
      <c r="E13" s="9">
        <f>6519.9</f>
        <v>6519.9</v>
      </c>
      <c r="F13" s="9">
        <f>724.43</f>
        <v>724.43</v>
      </c>
      <c r="G13" s="9">
        <f>5071.03</f>
        <v>5071.03</v>
      </c>
      <c r="H13" s="9">
        <f>2173.3</f>
        <v>2173.3000000000002</v>
      </c>
      <c r="I13" s="10">
        <f>175.13+2053.17</f>
        <v>2228.3000000000002</v>
      </c>
      <c r="J13" s="10">
        <f>128.32</f>
        <v>128.32</v>
      </c>
      <c r="K13" s="10">
        <f>175.13</f>
        <v>175.13</v>
      </c>
      <c r="L13" s="10">
        <f>175.13</f>
        <v>175.13</v>
      </c>
      <c r="M13" s="10">
        <f>187.07</f>
        <v>187.07</v>
      </c>
      <c r="N13" s="10">
        <f>175.64+611.46</f>
        <v>787.1</v>
      </c>
      <c r="O13" s="10">
        <f>175.64+740.19</f>
        <v>915.83</v>
      </c>
      <c r="P13" s="10">
        <f>126.88</f>
        <v>126.88</v>
      </c>
      <c r="Q13" s="10">
        <f>126.88</f>
        <v>126.88</v>
      </c>
      <c r="R13" s="10">
        <f>128.72</f>
        <v>128.72</v>
      </c>
      <c r="S13" s="10">
        <f>175.13+898.25</f>
        <v>1073.3800000000001</v>
      </c>
      <c r="V13" s="14"/>
    </row>
  </sheetData>
  <mergeCells count="2">
    <mergeCell ref="D4:O4"/>
    <mergeCell ref="D3:O3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2023-07-31T11:53:51Z</cp:lastPrinted>
  <dcterms:created xsi:type="dcterms:W3CDTF">2023-05-29T08:17:36Z</dcterms:created>
  <dcterms:modified xsi:type="dcterms:W3CDTF">2026-05-28T06:44:31Z</dcterms:modified>
</cp:coreProperties>
</file>