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performance\"/>
    </mc:Choice>
  </mc:AlternateContent>
  <xr:revisionPtr revIDLastSave="0" documentId="13_ncr:1_{1D0190F7-F3C0-482E-8B6C-1F3E147EF353}" xr6:coauthVersionLast="47" xr6:coauthVersionMax="47" xr10:uidLastSave="{00000000-0000-0000-0000-000000000000}"/>
  <bookViews>
    <workbookView xWindow="-120" yWindow="-120" windowWidth="29040" windowHeight="15840" xr2:uid="{856A03CA-4D9B-4281-885B-371696D451D3}"/>
  </bookViews>
  <sheets>
    <sheet name="retribuzione_risultato_P.O.2024" sheetId="2" r:id="rId1"/>
    <sheet name="performance_dipendenti_2024" sheetId="1" r:id="rId2"/>
    <sheet name="liquidato_CCDI_2024" sheetId="3" r:id="rId3"/>
  </sheets>
  <externalReferences>
    <externalReference r:id="rId4"/>
    <externalReference r:id="rId5"/>
  </externalReferences>
  <definedNames>
    <definedName name="_xlnm.Print_Area" localSheetId="1">performance_dipendenti_2024!$A$1:$I$47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C25" i="3"/>
  <c r="G45" i="1"/>
  <c r="F45" i="1"/>
  <c r="E45" i="1"/>
  <c r="H45" i="1" s="1"/>
  <c r="D45" i="1"/>
  <c r="G44" i="1"/>
  <c r="H44" i="1" s="1"/>
  <c r="F44" i="1"/>
  <c r="E44" i="1"/>
  <c r="D44" i="1"/>
  <c r="H43" i="1"/>
  <c r="G43" i="1"/>
  <c r="F43" i="1"/>
  <c r="E43" i="1"/>
  <c r="D43" i="1"/>
  <c r="G42" i="1"/>
  <c r="F42" i="1"/>
  <c r="E42" i="1"/>
  <c r="H42" i="1" s="1"/>
  <c r="D42" i="1"/>
  <c r="G39" i="1"/>
  <c r="F39" i="1"/>
  <c r="E39" i="1"/>
  <c r="H39" i="1" s="1"/>
  <c r="D39" i="1"/>
  <c r="G38" i="1"/>
  <c r="H38" i="1" s="1"/>
  <c r="F38" i="1"/>
  <c r="E38" i="1"/>
  <c r="D38" i="1"/>
  <c r="H37" i="1"/>
  <c r="G37" i="1"/>
  <c r="F37" i="1"/>
  <c r="E37" i="1"/>
  <c r="D37" i="1"/>
  <c r="G36" i="1"/>
  <c r="F36" i="1"/>
  <c r="E36" i="1"/>
  <c r="H36" i="1" s="1"/>
  <c r="D36" i="1"/>
  <c r="G35" i="1"/>
  <c r="F35" i="1"/>
  <c r="H35" i="1" s="1"/>
  <c r="E35" i="1"/>
  <c r="D35" i="1"/>
  <c r="G34" i="1"/>
  <c r="H34" i="1" s="1"/>
  <c r="F34" i="1"/>
  <c r="E34" i="1"/>
  <c r="D34" i="1"/>
  <c r="H33" i="1"/>
  <c r="G33" i="1"/>
  <c r="F33" i="1"/>
  <c r="E33" i="1"/>
  <c r="D33" i="1"/>
  <c r="G32" i="1"/>
  <c r="F32" i="1"/>
  <c r="E32" i="1"/>
  <c r="H32" i="1" s="1"/>
  <c r="D32" i="1"/>
  <c r="G29" i="1"/>
  <c r="F29" i="1"/>
  <c r="E29" i="1"/>
  <c r="H29" i="1" s="1"/>
  <c r="D29" i="1"/>
  <c r="G28" i="1"/>
  <c r="H28" i="1" s="1"/>
  <c r="F28" i="1"/>
  <c r="E28" i="1"/>
  <c r="D28" i="1"/>
  <c r="H27" i="1"/>
  <c r="G27" i="1"/>
  <c r="F27" i="1"/>
  <c r="E27" i="1"/>
  <c r="D27" i="1"/>
  <c r="G24" i="1"/>
  <c r="F24" i="1"/>
  <c r="E24" i="1"/>
  <c r="H24" i="1" s="1"/>
  <c r="D24" i="1"/>
  <c r="G23" i="1"/>
  <c r="F23" i="1"/>
  <c r="E23" i="1"/>
  <c r="H23" i="1" s="1"/>
  <c r="D23" i="1"/>
  <c r="G22" i="1"/>
  <c r="H22" i="1" s="1"/>
  <c r="F22" i="1"/>
  <c r="E22" i="1"/>
  <c r="D22" i="1"/>
  <c r="H19" i="1"/>
  <c r="G19" i="1"/>
  <c r="F19" i="1"/>
  <c r="E19" i="1"/>
  <c r="D19" i="1"/>
  <c r="G18" i="1"/>
  <c r="F18" i="1"/>
  <c r="E18" i="1"/>
  <c r="H18" i="1" s="1"/>
  <c r="D18" i="1"/>
  <c r="G17" i="1"/>
  <c r="F17" i="1"/>
  <c r="E17" i="1"/>
  <c r="H17" i="1" s="1"/>
  <c r="D17" i="1"/>
  <c r="G14" i="1"/>
  <c r="H14" i="1" s="1"/>
  <c r="F14" i="1"/>
  <c r="E14" i="1"/>
  <c r="D14" i="1"/>
  <c r="H12" i="1"/>
  <c r="G12" i="1"/>
  <c r="F12" i="1"/>
  <c r="E12" i="1"/>
  <c r="D12" i="1"/>
  <c r="G11" i="1"/>
  <c r="F11" i="1"/>
  <c r="E11" i="1"/>
  <c r="H11" i="1" s="1"/>
  <c r="D11" i="1"/>
  <c r="G10" i="1"/>
  <c r="F10" i="1"/>
  <c r="F47" i="1" s="1"/>
  <c r="E10" i="1"/>
  <c r="H10" i="1" s="1"/>
  <c r="D10" i="1"/>
  <c r="G9" i="1"/>
  <c r="H9" i="1" s="1"/>
  <c r="F9" i="1"/>
  <c r="E9" i="1"/>
  <c r="D9" i="1"/>
  <c r="D47" i="1" s="1"/>
  <c r="B26" i="2"/>
  <c r="C25" i="2"/>
  <c r="C24" i="2"/>
  <c r="C23" i="2"/>
  <c r="C22" i="2"/>
  <c r="B25" i="2"/>
  <c r="B24" i="2"/>
  <c r="B23" i="2"/>
  <c r="B22" i="2"/>
  <c r="C15" i="2"/>
  <c r="B15" i="2"/>
  <c r="H47" i="1" l="1"/>
  <c r="E47" i="1"/>
  <c r="G47" i="1"/>
  <c r="C26" i="2"/>
  <c r="D25" i="2" l="1"/>
  <c r="D24" i="2"/>
  <c r="D23" i="2"/>
  <c r="D22" i="2"/>
  <c r="D26" i="2" l="1"/>
</calcChain>
</file>

<file path=xl/sharedStrings.xml><?xml version="1.0" encoding="utf-8"?>
<sst xmlns="http://schemas.openxmlformats.org/spreadsheetml/2006/main" count="95" uniqueCount="70">
  <si>
    <t>COMUNE DI TERNO D'ISOLA</t>
  </si>
  <si>
    <t>UFFICI</t>
  </si>
  <si>
    <t>%</t>
  </si>
  <si>
    <t>decurtazione</t>
  </si>
  <si>
    <t xml:space="preserve">performance </t>
  </si>
  <si>
    <t>TOTALE</t>
  </si>
  <si>
    <t>ragg.obiettivi settore</t>
  </si>
  <si>
    <t>assenze</t>
  </si>
  <si>
    <t>organizzativa</t>
  </si>
  <si>
    <t>individuale</t>
  </si>
  <si>
    <t>SEGRETERIA</t>
  </si>
  <si>
    <t>BIBLIOTECA</t>
  </si>
  <si>
    <t xml:space="preserve"> RAGIONERIA</t>
  </si>
  <si>
    <t>ANAGRAFE</t>
  </si>
  <si>
    <t>SERVIZI ALLA PERSONA</t>
  </si>
  <si>
    <t>TECNICO</t>
  </si>
  <si>
    <t>POLIZIA LOCALE</t>
  </si>
  <si>
    <t>Totale</t>
  </si>
  <si>
    <t>indennità di risultato spettante per l'anno di riferimento</t>
  </si>
  <si>
    <t>**come da scheda di valutazione adottata con del di G.C. n. 28 del 09/02/2017</t>
  </si>
  <si>
    <t>valore % della fascia</t>
  </si>
  <si>
    <t>% di erogazione del premio</t>
  </si>
  <si>
    <t>0-50%</t>
  </si>
  <si>
    <t>51-70%</t>
  </si>
  <si>
    <t>71-85%</t>
  </si>
  <si>
    <t>86-100%</t>
  </si>
  <si>
    <t>Risparmi di spesa per retribuzione di posizione</t>
  </si>
  <si>
    <t>Riparto definitivo con risparmi da retribuzione di posizione</t>
  </si>
  <si>
    <t>Finalità del compenso</t>
  </si>
  <si>
    <t>Risorse assegnate</t>
  </si>
  <si>
    <t>Risorse liquidate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</si>
  <si>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</si>
  <si>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</si>
  <si>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</si>
  <si>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</si>
  <si>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</si>
  <si>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di reperibilità</t>
  </si>
  <si>
    <t>Indennità per orario ordinario notturno, festivo, festivo-nott.</t>
  </si>
  <si>
    <t>Indennità per particolari condizioni di lavoro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</si>
  <si>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</si>
  <si>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</si>
  <si>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</si>
  <si>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</si>
  <si>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</si>
  <si>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</si>
  <si>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</si>
  <si>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</si>
  <si>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ISTAT</t>
  </si>
  <si>
    <t>Progetti per la Polizia Locale</t>
  </si>
  <si>
    <t>Altre risorse</t>
  </si>
  <si>
    <t>Settore Polizia Locale</t>
  </si>
  <si>
    <t>Settore Affari Generali</t>
  </si>
  <si>
    <t>Settore Gestione Risorse Finanziarie</t>
  </si>
  <si>
    <t>Periodo: dal 01/01/2024 al 31/12/2024</t>
  </si>
  <si>
    <t>indennità di posizione anno 2024</t>
  </si>
  <si>
    <t xml:space="preserve">Settore Gestione Territorio </t>
  </si>
  <si>
    <t>risparrmi da retribuzione di posizione come da del. di GC n.132/ 2024</t>
  </si>
  <si>
    <t>Indennità di risultato 2024</t>
  </si>
  <si>
    <t>Allegato alla det. RGD n. 466/2025</t>
  </si>
  <si>
    <t xml:space="preserve"> PREMI CORRELATI ALLA PERFORMANCE ORGANIZZATIVA E INDIVIDUALE ANNO 2024 Art.21 C.C.D.I. 2024</t>
  </si>
  <si>
    <t>area</t>
  </si>
  <si>
    <t xml:space="preserve">altre risorse  </t>
  </si>
  <si>
    <t>CCNL</t>
  </si>
  <si>
    <t>correlate alla performance</t>
  </si>
  <si>
    <t xml:space="preserve">Funzionario </t>
  </si>
  <si>
    <t>Istruttore</t>
  </si>
  <si>
    <t>Istruttore p.t.</t>
  </si>
  <si>
    <t>Funzionario p.t.</t>
  </si>
  <si>
    <t>Operatore Esperto</t>
  </si>
  <si>
    <t>Premi correlati alla Performance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</si>
</sst>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_-;\-* #,##0.000_-;_-* &quot;-&quot;_-;_-@_-"/>
    <numFmt numFmtId="165" formatCode="_-&quot;€ &quot;* #,##0.00_-;&quot;-€ &quot;* #,##0.00_-;_-&quot;€ &quot;* \-??_-;_-@_-"/>
    <numFmt numFmtId="166" formatCode="#,##0.00\ &quot;€&quot;"/>
    <numFmt numFmtId="167" formatCode="_-[$€-2]\ * #,##0.00_-;\-[$€-2]\ * #,##0.00_-;_-[$€-2]\ * &quot;-&quot;??_-;_-@_-"/>
    <numFmt numFmtId="168" formatCode="[$€-2]\ #,##0.00;[Red]\-[$€-2]\ 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3"/>
      <color theme="1"/>
      <name val="Aptos Display"/>
      <family val="2"/>
      <scheme val="maj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ill="0" applyBorder="0" applyAlignment="0" applyProtection="0"/>
  </cellStyleXfs>
  <cellXfs count="87">
    <xf numFmtId="0" fontId="0" fillId="0" borderId="0" xfId="0"/>
    <xf numFmtId="43" fontId="0" fillId="0" borderId="0" xfId="1" applyFont="1" applyFill="1" applyBorder="1"/>
    <xf numFmtId="0" fontId="0" fillId="2" borderId="1" xfId="0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/>
    <xf numFmtId="164" fontId="1" fillId="2" borderId="2" xfId="2" applyNumberFormat="1" applyFill="1" applyBorder="1"/>
    <xf numFmtId="0" fontId="0" fillId="2" borderId="2" xfId="0" applyFill="1" applyBorder="1"/>
    <xf numFmtId="165" fontId="5" fillId="2" borderId="2" xfId="5" applyFill="1" applyBorder="1"/>
    <xf numFmtId="0" fontId="0" fillId="2" borderId="4" xfId="0" applyFill="1" applyBorder="1" applyAlignment="1">
      <alignment horizontal="center" vertical="center"/>
    </xf>
    <xf numFmtId="14" fontId="0" fillId="2" borderId="5" xfId="0" applyNumberFormat="1" applyFill="1" applyBorder="1"/>
    <xf numFmtId="164" fontId="1" fillId="2" borderId="4" xfId="2" applyNumberFormat="1" applyFill="1" applyBorder="1"/>
    <xf numFmtId="0" fontId="0" fillId="2" borderId="4" xfId="0" applyFill="1" applyBorder="1"/>
    <xf numFmtId="165" fontId="5" fillId="2" borderId="4" xfId="5" applyFill="1" applyBorder="1"/>
    <xf numFmtId="0" fontId="0" fillId="0" borderId="1" xfId="0" applyBorder="1"/>
    <xf numFmtId="165" fontId="0" fillId="0" borderId="1" xfId="5" applyFont="1" applyBorder="1"/>
    <xf numFmtId="9" fontId="1" fillId="0" borderId="1" xfId="4" applyFill="1" applyBorder="1"/>
    <xf numFmtId="166" fontId="0" fillId="0" borderId="1" xfId="0" applyNumberFormat="1" applyBorder="1"/>
    <xf numFmtId="166" fontId="0" fillId="0" borderId="1" xfId="5" applyNumberFormat="1" applyFont="1" applyBorder="1"/>
    <xf numFmtId="166" fontId="4" fillId="0" borderId="1" xfId="0" applyNumberFormat="1" applyFont="1" applyBorder="1"/>
    <xf numFmtId="166" fontId="4" fillId="0" borderId="1" xfId="5" applyNumberFormat="1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165" fontId="4" fillId="0" borderId="1" xfId="5" applyFont="1" applyBorder="1"/>
    <xf numFmtId="0" fontId="5" fillId="0" borderId="1" xfId="0" applyFont="1" applyBorder="1"/>
    <xf numFmtId="167" fontId="0" fillId="0" borderId="1" xfId="0" applyNumberFormat="1" applyBorder="1"/>
    <xf numFmtId="0" fontId="4" fillId="0" borderId="0" xfId="0" quotePrefix="1" applyFont="1" applyAlignment="1">
      <alignment horizontal="left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11" xfId="0" applyFont="1" applyBorder="1" applyAlignment="1">
      <alignment horizontal="center"/>
    </xf>
    <xf numFmtId="0" fontId="10" fillId="0" borderId="16" xfId="0" applyFont="1" applyBorder="1"/>
    <xf numFmtId="0" fontId="10" fillId="0" borderId="18" xfId="0" applyFont="1" applyBorder="1"/>
    <xf numFmtId="0" fontId="10" fillId="0" borderId="19" xfId="0" applyFont="1" applyBorder="1"/>
    <xf numFmtId="0" fontId="0" fillId="0" borderId="0" xfId="0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44" fontId="0" fillId="0" borderId="0" xfId="3" applyFont="1"/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0" fillId="0" borderId="12" xfId="0" applyBorder="1"/>
    <xf numFmtId="0" fontId="11" fillId="0" borderId="2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justify" vertical="center" wrapText="1"/>
    </xf>
    <xf numFmtId="168" fontId="13" fillId="4" borderId="9" xfId="0" applyNumberFormat="1" applyFont="1" applyFill="1" applyBorder="1" applyAlignment="1">
      <alignment horizontal="justify" vertical="center" wrapText="1"/>
    </xf>
    <xf numFmtId="168" fontId="13" fillId="4" borderId="4" xfId="0" applyNumberFormat="1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justify" vertical="center" wrapText="1"/>
    </xf>
    <xf numFmtId="168" fontId="13" fillId="4" borderId="25" xfId="0" applyNumberFormat="1" applyFont="1" applyFill="1" applyBorder="1" applyAlignment="1">
      <alignment horizontal="justify" vertical="center" wrapText="1"/>
    </xf>
    <xf numFmtId="168" fontId="13" fillId="4" borderId="1" xfId="0" applyNumberFormat="1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center"/>
    </xf>
    <xf numFmtId="0" fontId="13" fillId="3" borderId="1" xfId="0" applyFont="1" applyFill="1" applyBorder="1" applyAlignment="1">
      <alignment horizontal="justify" vertical="center"/>
    </xf>
    <xf numFmtId="0" fontId="13" fillId="3" borderId="2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168" fontId="12" fillId="4" borderId="26" xfId="0" applyNumberFormat="1" applyFont="1" applyFill="1" applyBorder="1" applyAlignment="1">
      <alignment horizontal="justify" vertical="center" wrapText="1"/>
    </xf>
    <xf numFmtId="168" fontId="12" fillId="4" borderId="27" xfId="0" applyNumberFormat="1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5" xfId="0" applyBorder="1"/>
    <xf numFmtId="0" fontId="0" fillId="0" borderId="30" xfId="0" applyBorder="1"/>
    <xf numFmtId="44" fontId="0" fillId="0" borderId="0" xfId="0" applyNumberFormat="1"/>
    <xf numFmtId="44" fontId="0" fillId="0" borderId="1" xfId="3" applyFont="1" applyBorder="1"/>
    <xf numFmtId="44" fontId="0" fillId="0" borderId="12" xfId="0" applyNumberFormat="1" applyBorder="1"/>
    <xf numFmtId="44" fontId="0" fillId="0" borderId="28" xfId="3" applyFont="1" applyBorder="1"/>
    <xf numFmtId="44" fontId="0" fillId="0" borderId="29" xfId="0" applyNumberFormat="1" applyBorder="1"/>
    <xf numFmtId="166" fontId="5" fillId="0" borderId="1" xfId="5" applyNumberFormat="1" applyBorder="1"/>
    <xf numFmtId="166" fontId="5" fillId="0" borderId="1" xfId="5" applyNumberFormat="1" applyFill="1" applyBorder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6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center"/>
    </xf>
  </cellXfs>
  <cellStyles count="6">
    <cellStyle name="Euro" xfId="5" xr:uid="{DE411F8A-311D-441D-BCCD-D838ADABCF5A}"/>
    <cellStyle name="Migliaia" xfId="1" builtinId="3"/>
    <cellStyle name="Migliaia [0]" xfId="2" builtinId="6"/>
    <cellStyle name="Normale" xfId="0" builtinId="0"/>
    <cellStyle name="Percentuale" xfId="4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28576</xdr:rowOff>
    </xdr:from>
    <xdr:to>
      <xdr:col>2</xdr:col>
      <xdr:colOff>1676400</xdr:colOff>
      <xdr:row>0</xdr:row>
      <xdr:rowOff>1085850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429C8280-6C6F-42D8-82DE-BAB74DCE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576"/>
          <a:ext cx="1133475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0</xdr:row>
      <xdr:rowOff>0</xdr:rowOff>
    </xdr:from>
    <xdr:to>
      <xdr:col>3</xdr:col>
      <xdr:colOff>1009650</xdr:colOff>
      <xdr:row>1</xdr:row>
      <xdr:rowOff>295275</xdr:rowOff>
    </xdr:to>
    <xdr:pic>
      <xdr:nvPicPr>
        <xdr:cNvPr id="3" name="Immagine 1" descr="stemma">
          <a:extLst>
            <a:ext uri="{FF2B5EF4-FFF2-40B4-BE49-F238E27FC236}">
              <a16:creationId xmlns:a16="http://schemas.microsoft.com/office/drawing/2014/main" id="{50E04431-D61D-4C70-8FCD-4EEC5974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0"/>
          <a:ext cx="9620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3019425</xdr:colOff>
      <xdr:row>0</xdr:row>
      <xdr:rowOff>9525</xdr:rowOff>
    </xdr:from>
    <xdr:to>
      <xdr:col>1</xdr:col>
      <xdr:colOff>238125</xdr:colOff>
      <xdr:row>1</xdr:row>
      <xdr:rowOff>0</xdr:rowOff>
    </xdr:to>
    <xdr:pic>
      <xdr:nvPicPr>
        <xdr:cNvPr id="7" name="Immagine 1" descr="stemma">
          <a:extLst>
            <a:ext uri="{FF2B5EF4-FFF2-40B4-BE49-F238E27FC236}">
              <a16:creationId xmlns:a16="http://schemas.microsoft.com/office/drawing/2014/main" id="{1BC7ED03-C4CF-4792-94BB-6FA158D0D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25"/>
          <a:ext cx="1133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estioneRisFinanziarie\Contabilita\RAGIONERIA\personale\Retribuzioni%20posizione%20e%20risultato\indennit&#224;%20di%20risultato%202024\Indennit&#224;_risultato_2024.xlsx" TargetMode="External"/><Relationship Id="rId1" Type="http://schemas.openxmlformats.org/officeDocument/2006/relationships/externalLinkPath" Target="/GestioneRisFinanziarie/Contabilita/RAGIONERIA/personale/Retribuzioni%20posizione%20e%20risultato/indennit&#224;%20di%20risultato%202024/Indennit&#224;_risultato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estioneRisFinanziarie\Contabilita\RAGIONERIA\personale\Produttivit&#224;\PRODUTTIVITA'\incentivo_2024\2024_incentivo_conteggi\incentivo_2024%20_conteggi.xls" TargetMode="External"/><Relationship Id="rId1" Type="http://schemas.openxmlformats.org/officeDocument/2006/relationships/externalLinkPath" Target="/GestioneRisFinanziarie/Contabilita/RAGIONERIA/personale/Produttivit&#224;/PRODUTTIVITA'/incentivo_2024/2024_incentivo_conteggi/incentivo_2024%20_conteg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o 2024"/>
      <sheetName val="WEB"/>
    </sheetNames>
    <sheetDataSet>
      <sheetData sheetId="0">
        <row r="37">
          <cell r="B37">
            <v>9676.6666666666642</v>
          </cell>
          <cell r="C37" t="str">
            <v>del. GC n. 132 del 17/09/2024</v>
          </cell>
        </row>
        <row r="45">
          <cell r="B45">
            <v>2339.7159999999999</v>
          </cell>
          <cell r="C45">
            <v>1499.883333333333</v>
          </cell>
        </row>
        <row r="46">
          <cell r="B46">
            <v>339.94080000000008</v>
          </cell>
          <cell r="C46">
            <v>217.72499999999994</v>
          </cell>
        </row>
        <row r="47">
          <cell r="B47">
            <v>2717.4279999999999</v>
          </cell>
          <cell r="C47">
            <v>1645.0333333333331</v>
          </cell>
        </row>
        <row r="48">
          <cell r="B48">
            <v>2091.0556000000001</v>
          </cell>
          <cell r="C48">
            <v>1378.9249999999995</v>
          </cell>
        </row>
        <row r="49">
          <cell r="B49">
            <v>151.0848</v>
          </cell>
          <cell r="C49">
            <v>96.766666666666652</v>
          </cell>
        </row>
        <row r="50">
          <cell r="B50">
            <v>905.80933333333326</v>
          </cell>
          <cell r="C50">
            <v>4838.3333333333321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nnità"/>
      <sheetName val="RIEPILOGO X ellepi"/>
      <sheetName val="REPER."/>
      <sheetName val="budget settore A"/>
      <sheetName val="FONDO_A"/>
      <sheetName val="budget settore B"/>
      <sheetName val="FONDO_B"/>
      <sheetName val="budget settore ANPR"/>
      <sheetName val="FONDO_ANPR"/>
      <sheetName val="TOTALE_FONDOA+B"/>
      <sheetName val="graduatoria magg.premio"/>
      <sheetName val="RESIDUO"/>
      <sheetName val="liquidato"/>
      <sheetName val="WEB_liquidato_premi"/>
      <sheetName val="WEB_ammontarepremi"/>
    </sheetNames>
    <sheetDataSet>
      <sheetData sheetId="0">
        <row r="90">
          <cell r="F90">
            <v>790.13</v>
          </cell>
        </row>
      </sheetData>
      <sheetData sheetId="1" refreshError="1"/>
      <sheetData sheetId="2" refreshError="1"/>
      <sheetData sheetId="3" refreshError="1"/>
      <sheetData sheetId="4">
        <row r="9">
          <cell r="G9">
            <v>30.693026772496285</v>
          </cell>
        </row>
        <row r="10">
          <cell r="F10">
            <v>4.0552282181284101</v>
          </cell>
          <cell r="G10">
            <v>1021.9175109683595</v>
          </cell>
        </row>
        <row r="11">
          <cell r="F11">
            <v>7.8565991498019816</v>
          </cell>
          <cell r="G11">
            <v>654.71659581683173</v>
          </cell>
        </row>
        <row r="12">
          <cell r="G12">
            <v>960.20525590530292</v>
          </cell>
        </row>
        <row r="41">
          <cell r="G41">
            <v>85.497728265540658</v>
          </cell>
        </row>
        <row r="42">
          <cell r="G42">
            <v>552.44685956195485</v>
          </cell>
        </row>
        <row r="43">
          <cell r="F43">
            <v>3.8732628493662387</v>
          </cell>
          <cell r="G43">
            <v>976.06223804029207</v>
          </cell>
        </row>
        <row r="44">
          <cell r="G44">
            <v>868.13077931164366</v>
          </cell>
        </row>
        <row r="45">
          <cell r="G45">
            <v>138.11171489048871</v>
          </cell>
        </row>
        <row r="46">
          <cell r="F46">
            <v>4.0552282181284101</v>
          </cell>
          <cell r="G46">
            <v>1021.9175109683595</v>
          </cell>
        </row>
        <row r="47">
          <cell r="G47">
            <v>868.13077931164366</v>
          </cell>
        </row>
        <row r="48">
          <cell r="G48">
            <v>341.99091306216263</v>
          </cell>
        </row>
      </sheetData>
      <sheetData sheetId="5" refreshError="1"/>
      <sheetData sheetId="6">
        <row r="8">
          <cell r="G8">
            <v>0</v>
          </cell>
          <cell r="H8">
            <v>31.098669332389779</v>
          </cell>
        </row>
        <row r="9">
          <cell r="G9">
            <v>4.108822579073875</v>
          </cell>
          <cell r="H9">
            <v>1035.4232899266165</v>
          </cell>
        </row>
        <row r="10">
          <cell r="G10">
            <v>29.188253837224984</v>
          </cell>
          <cell r="H10">
            <v>642.14158441894961</v>
          </cell>
        </row>
        <row r="11">
          <cell r="G11">
            <v>7.6908730326254577</v>
          </cell>
          <cell r="H11">
            <v>965.20456559449497</v>
          </cell>
        </row>
        <row r="15">
          <cell r="G15">
            <v>0</v>
          </cell>
        </row>
        <row r="20">
          <cell r="G20">
            <v>0</v>
          </cell>
        </row>
        <row r="21">
          <cell r="G21">
            <v>0</v>
          </cell>
        </row>
        <row r="27">
          <cell r="G27">
            <v>19.22718258156365</v>
          </cell>
        </row>
        <row r="28">
          <cell r="G28">
            <v>0</v>
          </cell>
        </row>
        <row r="34">
          <cell r="G34">
            <v>22.370895414025622</v>
          </cell>
        </row>
        <row r="35">
          <cell r="G35">
            <v>53.098630252646998</v>
          </cell>
        </row>
        <row r="36">
          <cell r="G36">
            <v>0</v>
          </cell>
        </row>
        <row r="41">
          <cell r="G41">
            <v>0</v>
          </cell>
          <cell r="H41">
            <v>86.627676042140877</v>
          </cell>
        </row>
        <row r="42">
          <cell r="G42">
            <v>0</v>
          </cell>
          <cell r="H42">
            <v>559.74806057998705</v>
          </cell>
        </row>
        <row r="43">
          <cell r="G43">
            <v>3.9244523351410736</v>
          </cell>
          <cell r="H43">
            <v>988.96198845555057</v>
          </cell>
        </row>
        <row r="44">
          <cell r="G44">
            <v>0</v>
          </cell>
          <cell r="H44">
            <v>879.60409519712277</v>
          </cell>
        </row>
        <row r="45">
          <cell r="G45">
            <v>0</v>
          </cell>
          <cell r="H45">
            <v>139.93701514499676</v>
          </cell>
        </row>
        <row r="46">
          <cell r="G46">
            <v>4.1088225790738759</v>
          </cell>
          <cell r="H46">
            <v>1035.4232899266167</v>
          </cell>
        </row>
        <row r="47">
          <cell r="G47">
            <v>10.430088085341376</v>
          </cell>
          <cell r="H47">
            <v>869.17400711178141</v>
          </cell>
        </row>
        <row r="48">
          <cell r="G48">
            <v>5.4784301054318343</v>
          </cell>
          <cell r="H48">
            <v>341.03227406313169</v>
          </cell>
        </row>
        <row r="52">
          <cell r="G52">
            <v>12.326467737221625</v>
          </cell>
        </row>
        <row r="53">
          <cell r="G53">
            <v>8.2176451581477501</v>
          </cell>
        </row>
        <row r="54">
          <cell r="G54">
            <v>20.544112895369373</v>
          </cell>
        </row>
        <row r="55">
          <cell r="G55">
            <v>0</v>
          </cell>
        </row>
      </sheetData>
      <sheetData sheetId="7" refreshError="1"/>
      <sheetData sheetId="8">
        <row r="8">
          <cell r="G8">
            <v>3.4432998146892984</v>
          </cell>
        </row>
        <row r="9">
          <cell r="F9">
            <v>0.45493612198966327</v>
          </cell>
          <cell r="G9">
            <v>114.64390274139515</v>
          </cell>
        </row>
        <row r="10">
          <cell r="F10">
            <v>3.2317752233901693</v>
          </cell>
          <cell r="G10">
            <v>71.099054914583718</v>
          </cell>
        </row>
        <row r="11">
          <cell r="F11">
            <v>0.85154710013449797</v>
          </cell>
          <cell r="G11">
            <v>106.8691610668795</v>
          </cell>
        </row>
        <row r="15">
          <cell r="G15">
            <v>115.09883886338481</v>
          </cell>
        </row>
        <row r="20">
          <cell r="G20">
            <v>89.523876867940714</v>
          </cell>
        </row>
        <row r="21">
          <cell r="G21">
            <v>115.09883886338481</v>
          </cell>
        </row>
        <row r="22">
          <cell r="G22">
            <v>100.34257747064316</v>
          </cell>
        </row>
        <row r="27">
          <cell r="F27">
            <v>2.1288677503362448</v>
          </cell>
          <cell r="G27">
            <v>105.59184041667775</v>
          </cell>
        </row>
        <row r="28">
          <cell r="G28">
            <v>107.720708167014</v>
          </cell>
        </row>
        <row r="33">
          <cell r="G33">
            <v>89.523876867940714</v>
          </cell>
        </row>
        <row r="34">
          <cell r="F34">
            <v>5.879174499558725</v>
          </cell>
          <cell r="G34">
            <v>118.07342119947106</v>
          </cell>
        </row>
        <row r="35">
          <cell r="G35">
            <v>43.162064573769307</v>
          </cell>
        </row>
        <row r="39">
          <cell r="G39">
            <v>9.5915699052820678</v>
          </cell>
        </row>
        <row r="40">
          <cell r="G40">
            <v>61.976297849514886</v>
          </cell>
        </row>
        <row r="41">
          <cell r="F41">
            <v>0.43452232164397325</v>
          </cell>
          <cell r="G41">
            <v>109.49962505428127</v>
          </cell>
        </row>
        <row r="42">
          <cell r="G42">
            <v>97.39132519209484</v>
          </cell>
        </row>
        <row r="43">
          <cell r="G43">
            <v>15.494074462378721</v>
          </cell>
        </row>
        <row r="44">
          <cell r="F44">
            <v>0.45493612198966327</v>
          </cell>
          <cell r="G44">
            <v>114.64390274139515</v>
          </cell>
        </row>
        <row r="45">
          <cell r="F45">
            <v>1.1548378481276069</v>
          </cell>
          <cell r="G45">
            <v>96.236487343967227</v>
          </cell>
        </row>
        <row r="46">
          <cell r="F46">
            <v>0.60658149598621769</v>
          </cell>
          <cell r="G46">
            <v>37.759698125142052</v>
          </cell>
        </row>
        <row r="50">
          <cell r="F50">
            <v>1.3648083659689898</v>
          </cell>
          <cell r="G50">
            <v>113.73403049741583</v>
          </cell>
        </row>
        <row r="51">
          <cell r="F51">
            <v>0.90987224397932653</v>
          </cell>
          <cell r="G51">
            <v>114.18896661940549</v>
          </cell>
        </row>
        <row r="52">
          <cell r="F52">
            <v>2.2746806099483163</v>
          </cell>
          <cell r="G52">
            <v>112.82415825343649</v>
          </cell>
        </row>
        <row r="53">
          <cell r="G53">
            <v>95.911862424858555</v>
          </cell>
        </row>
      </sheetData>
      <sheetData sheetId="9">
        <row r="15">
          <cell r="B15">
            <v>1025.9727391864878</v>
          </cell>
          <cell r="C15">
            <v>1039.5321125056903</v>
          </cell>
        </row>
        <row r="19">
          <cell r="B19">
            <v>798.00159653925039</v>
          </cell>
          <cell r="C19">
            <v>808.54807710692603</v>
          </cell>
        </row>
        <row r="20">
          <cell r="B20">
            <v>1025.9727391864878</v>
          </cell>
          <cell r="C20">
            <v>1039.5321125056903</v>
          </cell>
        </row>
        <row r="21">
          <cell r="B21">
            <v>894.43777262411766</v>
          </cell>
          <cell r="C21">
            <v>906.25876474855056</v>
          </cell>
        </row>
        <row r="26">
          <cell r="B26">
            <v>960.20525590530292</v>
          </cell>
          <cell r="C26">
            <v>953.66825604555697</v>
          </cell>
        </row>
        <row r="27">
          <cell r="B27">
            <v>960.20525590530292</v>
          </cell>
          <cell r="C27">
            <v>972.8954386271206</v>
          </cell>
        </row>
        <row r="28">
          <cell r="B28">
            <v>223.78701536088863</v>
          </cell>
          <cell r="C28">
            <v>226.74461020660979</v>
          </cell>
        </row>
        <row r="33">
          <cell r="B33">
            <v>798.00159653925039</v>
          </cell>
          <cell r="C33">
            <v>786.17718169290038</v>
          </cell>
        </row>
        <row r="34">
          <cell r="B34">
            <v>1104.8937191239099</v>
          </cell>
          <cell r="C34">
            <v>1066.3974909073272</v>
          </cell>
        </row>
        <row r="35">
          <cell r="B35">
            <v>384.73977719493297</v>
          </cell>
          <cell r="C35">
            <v>389.82454218963392</v>
          </cell>
        </row>
        <row r="50">
          <cell r="B50">
            <v>1025.9727391864878</v>
          </cell>
          <cell r="C50">
            <v>1027.2056447684686</v>
          </cell>
        </row>
        <row r="51">
          <cell r="B51">
            <v>1025.9727391864878</v>
          </cell>
          <cell r="C51">
            <v>1031.3144673475426</v>
          </cell>
        </row>
        <row r="52">
          <cell r="B52">
            <v>1025.9727391864878</v>
          </cell>
          <cell r="C52">
            <v>1018.9879996103209</v>
          </cell>
        </row>
        <row r="53">
          <cell r="B53">
            <v>854.94308356410022</v>
          </cell>
          <cell r="C53">
            <v>866.24210935099165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A65D-7C81-47CD-88E0-DED9FD2FF693}">
  <dimension ref="A1:G26"/>
  <sheetViews>
    <sheetView tabSelected="1" topLeftCell="A3" zoomScaleNormal="100" workbookViewId="0">
      <selection activeCell="I7" sqref="I7"/>
    </sheetView>
  </sheetViews>
  <sheetFormatPr defaultRowHeight="15" x14ac:dyDescent="0.25"/>
  <cols>
    <col min="1" max="1" width="58.7109375" customWidth="1"/>
    <col min="2" max="2" width="24.5703125" customWidth="1"/>
    <col min="3" max="3" width="44" customWidth="1"/>
    <col min="4" max="4" width="25.85546875" customWidth="1"/>
    <col min="5" max="5" width="21.140625" customWidth="1"/>
    <col min="6" max="6" width="19.28515625" customWidth="1"/>
  </cols>
  <sheetData>
    <row r="1" spans="1:7" ht="80.25" customHeight="1" x14ac:dyDescent="0.25"/>
    <row r="2" spans="1:7" ht="39.75" customHeight="1" x14ac:dyDescent="0.3">
      <c r="A2" s="74" t="s">
        <v>0</v>
      </c>
      <c r="B2" s="74"/>
      <c r="C2" s="74"/>
      <c r="D2" s="74"/>
      <c r="E2" s="74"/>
      <c r="F2" s="74"/>
      <c r="G2" s="74"/>
    </row>
    <row r="3" spans="1:7" ht="21.75" customHeight="1" x14ac:dyDescent="0.3">
      <c r="A3" s="62"/>
      <c r="B3" s="62"/>
      <c r="C3" s="62"/>
      <c r="D3" s="62"/>
      <c r="E3" s="62"/>
      <c r="F3" s="62"/>
      <c r="G3" s="62"/>
    </row>
    <row r="4" spans="1:7" x14ac:dyDescent="0.25">
      <c r="D4" t="s">
        <v>58</v>
      </c>
    </row>
    <row r="5" spans="1:7" ht="18.75" x14ac:dyDescent="0.3">
      <c r="A5" s="27"/>
      <c r="B5" s="27"/>
      <c r="C5" s="27"/>
    </row>
    <row r="6" spans="1:7" ht="19.5" thickBot="1" x14ac:dyDescent="0.35">
      <c r="A6" s="28" t="s">
        <v>53</v>
      </c>
      <c r="B6" s="27"/>
      <c r="C6" s="27"/>
    </row>
    <row r="7" spans="1:7" ht="15.75" thickBot="1" x14ac:dyDescent="0.3">
      <c r="A7" s="33"/>
      <c r="B7" s="64" t="s">
        <v>19</v>
      </c>
      <c r="C7" s="65"/>
      <c r="D7" s="66"/>
    </row>
    <row r="8" spans="1:7" ht="15.75" thickBot="1" x14ac:dyDescent="0.3">
      <c r="B8" s="34" t="s">
        <v>20</v>
      </c>
      <c r="C8" s="35" t="s">
        <v>21</v>
      </c>
    </row>
    <row r="9" spans="1:7" x14ac:dyDescent="0.25">
      <c r="B9" s="36" t="s">
        <v>22</v>
      </c>
      <c r="C9" s="37">
        <v>0</v>
      </c>
    </row>
    <row r="10" spans="1:7" x14ac:dyDescent="0.25">
      <c r="B10" s="38" t="s">
        <v>23</v>
      </c>
      <c r="C10" s="39">
        <v>0.6</v>
      </c>
    </row>
    <row r="11" spans="1:7" x14ac:dyDescent="0.25">
      <c r="B11" s="38" t="s">
        <v>24</v>
      </c>
      <c r="C11" s="39">
        <v>0.8</v>
      </c>
    </row>
    <row r="12" spans="1:7" ht="15.75" thickBot="1" x14ac:dyDescent="0.3">
      <c r="B12" s="40" t="s">
        <v>25</v>
      </c>
      <c r="C12" s="41">
        <v>1</v>
      </c>
    </row>
    <row r="14" spans="1:7" x14ac:dyDescent="0.25">
      <c r="A14" t="s">
        <v>26</v>
      </c>
    </row>
    <row r="15" spans="1:7" x14ac:dyDescent="0.25">
      <c r="A15" t="s">
        <v>54</v>
      </c>
      <c r="B15" s="42">
        <f>'[1]anno 2024'!$B$37</f>
        <v>9676.6666666666642</v>
      </c>
      <c r="C15" t="str">
        <f>'[1]anno 2024'!$C$37</f>
        <v>del. GC n. 132 del 17/09/2024</v>
      </c>
    </row>
    <row r="18" spans="1:4" x14ac:dyDescent="0.25">
      <c r="A18" t="s">
        <v>27</v>
      </c>
    </row>
    <row r="19" spans="1:4" ht="15.75" thickBot="1" x14ac:dyDescent="0.3"/>
    <row r="20" spans="1:4" ht="45" x14ac:dyDescent="0.3">
      <c r="A20" s="29"/>
      <c r="B20" s="43" t="s">
        <v>18</v>
      </c>
      <c r="C20" s="44" t="s">
        <v>56</v>
      </c>
      <c r="D20" s="45" t="s">
        <v>57</v>
      </c>
    </row>
    <row r="21" spans="1:4" ht="18.75" x14ac:dyDescent="0.3">
      <c r="A21" s="30"/>
      <c r="B21" s="13"/>
      <c r="C21" s="13"/>
      <c r="D21" s="46"/>
    </row>
    <row r="22" spans="1:4" ht="18.75" x14ac:dyDescent="0.3">
      <c r="A22" s="31" t="s">
        <v>50</v>
      </c>
      <c r="B22" s="68">
        <f>'[1]anno 2024'!$B$45</f>
        <v>2339.7159999999999</v>
      </c>
      <c r="C22" s="68">
        <f>'[1]anno 2024'!$C$45</f>
        <v>1499.883333333333</v>
      </c>
      <c r="D22" s="69">
        <f>SUM(B22:C22)</f>
        <v>3839.5993333333327</v>
      </c>
    </row>
    <row r="23" spans="1:4" ht="18.75" x14ac:dyDescent="0.3">
      <c r="A23" s="31" t="s">
        <v>51</v>
      </c>
      <c r="B23" s="68">
        <f>'[1]anno 2024'!$B$46+'[1]anno 2024'!$B$48+'[1]anno 2024'!$B$49</f>
        <v>2582.0812000000001</v>
      </c>
      <c r="C23" s="68">
        <f>'[1]anno 2024'!$C$46+'[1]anno 2024'!$C$48+'[1]anno 2024'!$C$49</f>
        <v>1693.4166666666661</v>
      </c>
      <c r="D23" s="69">
        <f t="shared" ref="D23:D25" si="0">SUM(B23:C23)</f>
        <v>4275.4978666666666</v>
      </c>
    </row>
    <row r="24" spans="1:4" ht="18.75" x14ac:dyDescent="0.3">
      <c r="A24" s="30" t="s">
        <v>52</v>
      </c>
      <c r="B24" s="68">
        <f>'[1]anno 2024'!$B$47</f>
        <v>2717.4279999999999</v>
      </c>
      <c r="C24" s="68">
        <f>'[1]anno 2024'!$C$47</f>
        <v>1645.0333333333331</v>
      </c>
      <c r="D24" s="69">
        <f t="shared" si="0"/>
        <v>4362.4613333333327</v>
      </c>
    </row>
    <row r="25" spans="1:4" ht="19.5" thickBot="1" x14ac:dyDescent="0.35">
      <c r="A25" s="32" t="s">
        <v>55</v>
      </c>
      <c r="B25" s="70">
        <f>'[1]anno 2024'!$B$50</f>
        <v>905.80933333333326</v>
      </c>
      <c r="C25" s="70">
        <f>'[1]anno 2024'!$C$50</f>
        <v>4838.3333333333321</v>
      </c>
      <c r="D25" s="71">
        <f t="shared" si="0"/>
        <v>5744.1426666666657</v>
      </c>
    </row>
    <row r="26" spans="1:4" x14ac:dyDescent="0.25">
      <c r="B26" s="67">
        <f>SUM(B22:B25)</f>
        <v>8545.0345333333335</v>
      </c>
      <c r="C26" s="67">
        <f>SUM(C22:C25)</f>
        <v>9676.6666666666642</v>
      </c>
      <c r="D26" s="67">
        <f>SUM(D22:D25)</f>
        <v>18221.7012</v>
      </c>
    </row>
  </sheetData>
  <mergeCells count="1">
    <mergeCell ref="A2:G2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7D85-BB0E-4C4B-A5D5-C67B8E1242D0}">
  <dimension ref="A1:H49"/>
  <sheetViews>
    <sheetView topLeftCell="A17" zoomScaleNormal="100" workbookViewId="0">
      <selection activeCell="D50" sqref="D50"/>
    </sheetView>
  </sheetViews>
  <sheetFormatPr defaultRowHeight="15" x14ac:dyDescent="0.25"/>
  <cols>
    <col min="1" max="1" width="18.85546875" customWidth="1"/>
    <col min="2" max="2" width="16.85546875" customWidth="1"/>
    <col min="3" max="3" width="13" customWidth="1"/>
    <col min="4" max="4" width="13.42578125" customWidth="1"/>
    <col min="5" max="5" width="13.140625" customWidth="1"/>
    <col min="6" max="6" width="13" customWidth="1"/>
    <col min="7" max="7" width="12.140625" customWidth="1"/>
    <col min="8" max="8" width="13" customWidth="1"/>
  </cols>
  <sheetData>
    <row r="1" spans="1:8" ht="53.25" customHeight="1" x14ac:dyDescent="0.25"/>
    <row r="2" spans="1:8" ht="42" customHeight="1" x14ac:dyDescent="0.25"/>
    <row r="3" spans="1:8" x14ac:dyDescent="0.25">
      <c r="A3" s="75" t="s">
        <v>0</v>
      </c>
      <c r="B3" s="75"/>
      <c r="C3" s="75"/>
      <c r="D3" s="75"/>
      <c r="E3" s="75"/>
      <c r="F3" s="75"/>
      <c r="G3" s="75"/>
    </row>
    <row r="4" spans="1:8" x14ac:dyDescent="0.25">
      <c r="A4" s="25" t="s">
        <v>59</v>
      </c>
      <c r="B4" s="25"/>
      <c r="C4" s="25"/>
      <c r="D4" s="25"/>
      <c r="E4" s="26"/>
      <c r="F4" s="26"/>
      <c r="G4" s="26"/>
      <c r="H4" s="26"/>
    </row>
    <row r="6" spans="1:8" x14ac:dyDescent="0.25">
      <c r="A6" s="2" t="s">
        <v>1</v>
      </c>
      <c r="B6" s="3" t="s">
        <v>60</v>
      </c>
      <c r="C6" s="4" t="s">
        <v>2</v>
      </c>
      <c r="D6" s="5" t="s">
        <v>3</v>
      </c>
      <c r="E6" s="6" t="s">
        <v>4</v>
      </c>
      <c r="F6" s="6" t="s">
        <v>4</v>
      </c>
      <c r="G6" s="6" t="s">
        <v>61</v>
      </c>
      <c r="H6" s="7" t="s">
        <v>5</v>
      </c>
    </row>
    <row r="7" spans="1:8" x14ac:dyDescent="0.25">
      <c r="A7" s="2"/>
      <c r="B7" s="8" t="s">
        <v>62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63</v>
      </c>
      <c r="H7" s="12"/>
    </row>
    <row r="8" spans="1:8" x14ac:dyDescent="0.25">
      <c r="A8" s="13"/>
      <c r="B8" s="13"/>
      <c r="C8" s="13"/>
      <c r="D8" s="13"/>
      <c r="E8" s="13"/>
      <c r="F8" s="14"/>
      <c r="G8" s="14"/>
      <c r="H8" s="13"/>
    </row>
    <row r="9" spans="1:8" x14ac:dyDescent="0.25">
      <c r="A9" s="76" t="s">
        <v>10</v>
      </c>
      <c r="B9" s="13" t="s">
        <v>64</v>
      </c>
      <c r="C9" s="15">
        <v>1</v>
      </c>
      <c r="D9" s="16">
        <f>[2]FONDO_A!F9+[2]FONDO_B!G8+[2]FONDO_ANPR!F8</f>
        <v>0</v>
      </c>
      <c r="E9" s="16">
        <f>[2]FONDO_A!G9</f>
        <v>30.693026772496285</v>
      </c>
      <c r="F9" s="17">
        <f>[2]FONDO_B!H8</f>
        <v>31.098669332389779</v>
      </c>
      <c r="G9" s="17">
        <f>[2]FONDO_ANPR!G8</f>
        <v>3.4432998146892984</v>
      </c>
      <c r="H9" s="16">
        <f>E9+F9+G9</f>
        <v>65.234995919575368</v>
      </c>
    </row>
    <row r="10" spans="1:8" x14ac:dyDescent="0.25">
      <c r="A10" s="79"/>
      <c r="B10" s="13" t="s">
        <v>65</v>
      </c>
      <c r="C10" s="15">
        <v>1</v>
      </c>
      <c r="D10" s="16">
        <f>[2]FONDO_A!F10+[2]FONDO_B!G9+[2]FONDO_ANPR!F9</f>
        <v>8.6189869191919488</v>
      </c>
      <c r="E10" s="16">
        <f>[2]FONDO_A!G10</f>
        <v>1021.9175109683595</v>
      </c>
      <c r="F10" s="17">
        <f>[2]FONDO_B!H9</f>
        <v>1035.4232899266165</v>
      </c>
      <c r="G10" s="17">
        <f>[2]FONDO_ANPR!G9</f>
        <v>114.64390274139515</v>
      </c>
      <c r="H10" s="16">
        <f>E10+F10+G10</f>
        <v>2171.9847036363713</v>
      </c>
    </row>
    <row r="11" spans="1:8" x14ac:dyDescent="0.25">
      <c r="A11" s="79"/>
      <c r="B11" s="13" t="s">
        <v>65</v>
      </c>
      <c r="C11" s="15">
        <v>1</v>
      </c>
      <c r="D11" s="16">
        <f>[2]FONDO_A!F11+[2]FONDO_B!G10+[2]FONDO_ANPR!F10</f>
        <v>40.27662821041713</v>
      </c>
      <c r="E11" s="16">
        <f>[2]FONDO_A!G11</f>
        <v>654.71659581683173</v>
      </c>
      <c r="F11" s="17">
        <f>[2]FONDO_B!H10</f>
        <v>642.14158441894961</v>
      </c>
      <c r="G11" s="17">
        <f>[2]FONDO_ANPR!G10</f>
        <v>71.099054914583718</v>
      </c>
      <c r="H11" s="16">
        <f>E11+F11+G11</f>
        <v>1367.957235150365</v>
      </c>
    </row>
    <row r="12" spans="1:8" x14ac:dyDescent="0.25">
      <c r="A12" s="80"/>
      <c r="B12" s="13" t="s">
        <v>65</v>
      </c>
      <c r="C12" s="15">
        <v>1</v>
      </c>
      <c r="D12" s="16">
        <f>[2]FONDO_A!F12+[2]FONDO_B!G11+[2]FONDO_ANPR!F11</f>
        <v>8.5424201327599558</v>
      </c>
      <c r="E12" s="16">
        <f>[2]FONDO_A!G12</f>
        <v>960.20525590530292</v>
      </c>
      <c r="F12" s="17">
        <f>[2]FONDO_B!H11</f>
        <v>965.20456559449497</v>
      </c>
      <c r="G12" s="72">
        <f>[2]FONDO_ANPR!G11</f>
        <v>106.8691610668795</v>
      </c>
      <c r="H12" s="16">
        <f>E12+F12+G12</f>
        <v>2032.2789825666775</v>
      </c>
    </row>
    <row r="13" spans="1:8" x14ac:dyDescent="0.25">
      <c r="A13" s="20"/>
      <c r="B13" s="20"/>
      <c r="C13" s="20"/>
      <c r="D13" s="18"/>
      <c r="E13" s="18"/>
      <c r="F13" s="17"/>
      <c r="G13" s="17"/>
      <c r="H13" s="16"/>
    </row>
    <row r="14" spans="1:8" x14ac:dyDescent="0.25">
      <c r="A14" s="21" t="s">
        <v>11</v>
      </c>
      <c r="B14" s="13" t="s">
        <v>65</v>
      </c>
      <c r="C14" s="15">
        <v>1</v>
      </c>
      <c r="D14" s="16">
        <f>[2]FONDO_A!F16+[2]FONDO_B!G15+[2]FONDO_ANPR!F15</f>
        <v>0</v>
      </c>
      <c r="E14" s="16">
        <f>'[2]TOTALE_FONDOA+B'!B15</f>
        <v>1025.9727391864878</v>
      </c>
      <c r="F14" s="17">
        <f>'[2]TOTALE_FONDOA+B'!C15</f>
        <v>1039.5321125056903</v>
      </c>
      <c r="G14" s="17">
        <f>[2]FONDO_ANPR!G15</f>
        <v>115.09883886338481</v>
      </c>
      <c r="H14" s="16">
        <f>E14+F14+G14</f>
        <v>2180.6036905555629</v>
      </c>
    </row>
    <row r="15" spans="1:8" x14ac:dyDescent="0.25">
      <c r="A15" s="13"/>
      <c r="B15" s="13"/>
      <c r="C15" s="13"/>
      <c r="D15" s="16"/>
      <c r="E15" s="18"/>
      <c r="F15" s="19"/>
      <c r="G15" s="19"/>
      <c r="H15" s="16"/>
    </row>
    <row r="16" spans="1:8" x14ac:dyDescent="0.25">
      <c r="A16" s="13"/>
      <c r="B16" s="13"/>
      <c r="C16" s="13"/>
      <c r="D16" s="16"/>
      <c r="E16" s="16"/>
      <c r="F16" s="17"/>
      <c r="G16" s="17"/>
      <c r="H16" s="16"/>
    </row>
    <row r="17" spans="1:8" x14ac:dyDescent="0.25">
      <c r="A17" s="76" t="s">
        <v>12</v>
      </c>
      <c r="B17" s="13" t="s">
        <v>66</v>
      </c>
      <c r="C17" s="15">
        <v>1</v>
      </c>
      <c r="D17" s="16">
        <f>[2]FONDO_A!F21+[2]FONDO_B!G19+[2]FONDO_ANPR!F20</f>
        <v>0</v>
      </c>
      <c r="E17" s="16">
        <f>'[2]TOTALE_FONDOA+B'!B19</f>
        <v>798.00159653925039</v>
      </c>
      <c r="F17" s="17">
        <f>'[2]TOTALE_FONDOA+B'!C19</f>
        <v>808.54807710692603</v>
      </c>
      <c r="G17" s="17">
        <f>[2]FONDO_ANPR!G20</f>
        <v>89.523876867940714</v>
      </c>
      <c r="H17" s="16">
        <f>E17+F17+G17</f>
        <v>1696.0735505141172</v>
      </c>
    </row>
    <row r="18" spans="1:8" x14ac:dyDescent="0.25">
      <c r="A18" s="77"/>
      <c r="B18" s="13" t="s">
        <v>65</v>
      </c>
      <c r="C18" s="15">
        <v>1</v>
      </c>
      <c r="D18" s="16">
        <f>[2]FONDO_A!F22+[2]FONDO_B!G20+[2]FONDO_ANPR!F21</f>
        <v>0</v>
      </c>
      <c r="E18" s="16">
        <f>'[2]TOTALE_FONDOA+B'!B20</f>
        <v>1025.9727391864878</v>
      </c>
      <c r="F18" s="17">
        <f>'[2]TOTALE_FONDOA+B'!C20</f>
        <v>1039.5321125056903</v>
      </c>
      <c r="G18" s="17">
        <f>[2]FONDO_ANPR!G21</f>
        <v>115.09883886338481</v>
      </c>
      <c r="H18" s="16">
        <f>E18+F18+G18</f>
        <v>2180.6036905555629</v>
      </c>
    </row>
    <row r="19" spans="1:8" x14ac:dyDescent="0.25">
      <c r="A19" s="78"/>
      <c r="B19" s="13" t="s">
        <v>65</v>
      </c>
      <c r="C19" s="15">
        <v>1</v>
      </c>
      <c r="D19" s="16">
        <f>[2]FONDO_A!F23+[2]FONDO_B!G21+[2]FONDO_ANPR!F22</f>
        <v>0</v>
      </c>
      <c r="E19" s="16">
        <f>'[2]TOTALE_FONDOA+B'!B21</f>
        <v>894.43777262411766</v>
      </c>
      <c r="F19" s="17">
        <f>'[2]TOTALE_FONDOA+B'!C21</f>
        <v>906.25876474855056</v>
      </c>
      <c r="G19" s="17">
        <f>[2]FONDO_ANPR!G22</f>
        <v>100.34257747064316</v>
      </c>
      <c r="H19" s="16">
        <f>E19+F19+G19</f>
        <v>1901.0391148433114</v>
      </c>
    </row>
    <row r="20" spans="1:8" x14ac:dyDescent="0.25">
      <c r="A20" s="13"/>
      <c r="B20" s="13"/>
      <c r="C20" s="13"/>
      <c r="D20" s="16"/>
      <c r="E20" s="16"/>
      <c r="F20" s="19"/>
      <c r="G20" s="19"/>
      <c r="H20" s="16"/>
    </row>
    <row r="21" spans="1:8" x14ac:dyDescent="0.25">
      <c r="A21" s="20"/>
      <c r="B21" s="20"/>
      <c r="C21" s="20"/>
      <c r="D21" s="18"/>
      <c r="E21" s="16"/>
      <c r="F21" s="17"/>
      <c r="G21" s="17"/>
      <c r="H21" s="16"/>
    </row>
    <row r="22" spans="1:8" x14ac:dyDescent="0.25">
      <c r="A22" s="76" t="s">
        <v>13</v>
      </c>
      <c r="B22" s="13" t="s">
        <v>65</v>
      </c>
      <c r="C22" s="15">
        <v>1</v>
      </c>
      <c r="D22" s="16">
        <f>[2]FONDO_A!F28+[2]FONDO_B!G27+[2]FONDO_ANPR!F27</f>
        <v>21.356050331899894</v>
      </c>
      <c r="E22" s="16">
        <f>'[2]TOTALE_FONDOA+B'!B26</f>
        <v>960.20525590530292</v>
      </c>
      <c r="F22" s="17">
        <f>'[2]TOTALE_FONDOA+B'!C26</f>
        <v>953.66825604555697</v>
      </c>
      <c r="G22" s="17">
        <f>[2]FONDO_ANPR!G27</f>
        <v>105.59184041667775</v>
      </c>
      <c r="H22" s="16">
        <f>E22+F22+G22</f>
        <v>2019.4653523675377</v>
      </c>
    </row>
    <row r="23" spans="1:8" x14ac:dyDescent="0.25">
      <c r="A23" s="77"/>
      <c r="B23" s="13" t="s">
        <v>65</v>
      </c>
      <c r="C23" s="15">
        <v>1</v>
      </c>
      <c r="D23" s="16">
        <f>[2]FONDO_A!F29+[2]FONDO_B!G28+[2]FONDO_ANPR!F28</f>
        <v>0</v>
      </c>
      <c r="E23" s="16">
        <f>'[2]TOTALE_FONDOA+B'!B27</f>
        <v>960.20525590530292</v>
      </c>
      <c r="F23" s="17">
        <f>'[2]TOTALE_FONDOA+B'!C27</f>
        <v>972.8954386271206</v>
      </c>
      <c r="G23" s="17">
        <f>[2]FONDO_ANPR!G28</f>
        <v>107.720708167014</v>
      </c>
      <c r="H23" s="16">
        <f>E23+F23+G23</f>
        <v>2040.8214026994374</v>
      </c>
    </row>
    <row r="24" spans="1:8" x14ac:dyDescent="0.25">
      <c r="A24" s="78"/>
      <c r="B24" s="13" t="s">
        <v>67</v>
      </c>
      <c r="C24" s="15">
        <v>1</v>
      </c>
      <c r="D24" s="16">
        <f>[2]FONDO_A!F30+[2]FONDO_B!G28</f>
        <v>0</v>
      </c>
      <c r="E24" s="16">
        <f>'[2]TOTALE_FONDOA+B'!B28</f>
        <v>223.78701536088863</v>
      </c>
      <c r="F24" s="17">
        <f>'[2]TOTALE_FONDOA+B'!C28</f>
        <v>226.74461020660979</v>
      </c>
      <c r="G24" s="73">
        <f>[2]indennità!F90</f>
        <v>790.13</v>
      </c>
      <c r="H24" s="16">
        <f>E24+F24+G24</f>
        <v>1240.6616255674985</v>
      </c>
    </row>
    <row r="25" spans="1:8" x14ac:dyDescent="0.25">
      <c r="A25" s="13"/>
      <c r="B25" s="13"/>
      <c r="C25" s="13"/>
      <c r="D25" s="16"/>
      <c r="E25" s="16"/>
      <c r="F25" s="19"/>
      <c r="G25" s="19"/>
      <c r="H25" s="16"/>
    </row>
    <row r="26" spans="1:8" x14ac:dyDescent="0.25">
      <c r="A26" s="13"/>
      <c r="B26" s="13"/>
      <c r="C26" s="13"/>
      <c r="D26" s="16"/>
      <c r="E26" s="16"/>
      <c r="F26" s="17"/>
      <c r="G26" s="17"/>
      <c r="H26" s="16"/>
    </row>
    <row r="27" spans="1:8" x14ac:dyDescent="0.25">
      <c r="A27" s="81" t="s">
        <v>14</v>
      </c>
      <c r="B27" s="13" t="s">
        <v>66</v>
      </c>
      <c r="C27" s="15">
        <v>1</v>
      </c>
      <c r="D27" s="16">
        <f>[2]FONDO_A!F35+[2]FONDO_B!G34+[2]FONDO_ANPR!F33</f>
        <v>22.370895414025622</v>
      </c>
      <c r="E27" s="16">
        <f>'[2]TOTALE_FONDOA+B'!B33</f>
        <v>798.00159653925039</v>
      </c>
      <c r="F27" s="17">
        <f>'[2]TOTALE_FONDOA+B'!C33</f>
        <v>786.17718169290038</v>
      </c>
      <c r="G27" s="17">
        <f>[2]FONDO_ANPR!G33</f>
        <v>89.523876867940714</v>
      </c>
      <c r="H27" s="16">
        <f>E27+F27+G27</f>
        <v>1673.7026551000915</v>
      </c>
    </row>
    <row r="28" spans="1:8" x14ac:dyDescent="0.25">
      <c r="A28" s="82"/>
      <c r="B28" s="13" t="s">
        <v>64</v>
      </c>
      <c r="C28" s="15">
        <v>1</v>
      </c>
      <c r="D28" s="16">
        <f>[2]FONDO_A!F36+[2]FONDO_B!G35+[2]FONDO_ANPR!F34</f>
        <v>58.977804752205721</v>
      </c>
      <c r="E28" s="16">
        <f>'[2]TOTALE_FONDOA+B'!B34</f>
        <v>1104.8937191239099</v>
      </c>
      <c r="F28" s="17">
        <f>'[2]TOTALE_FONDOA+B'!C34</f>
        <v>1066.3974909073272</v>
      </c>
      <c r="G28" s="17">
        <f>[2]FONDO_ANPR!G34</f>
        <v>118.07342119947106</v>
      </c>
      <c r="H28" s="16">
        <f>E28+F28+G28</f>
        <v>2289.3646312307078</v>
      </c>
    </row>
    <row r="29" spans="1:8" x14ac:dyDescent="0.25">
      <c r="A29" s="80"/>
      <c r="B29" s="13" t="s">
        <v>66</v>
      </c>
      <c r="C29" s="15">
        <v>1</v>
      </c>
      <c r="D29" s="16">
        <f>[2]FONDO_A!F37+[2]FONDO_B!G36+[2]FONDO_ANPR!F35</f>
        <v>0</v>
      </c>
      <c r="E29" s="16">
        <f>'[2]TOTALE_FONDOA+B'!B35</f>
        <v>384.73977719493297</v>
      </c>
      <c r="F29" s="17">
        <f>'[2]TOTALE_FONDOA+B'!C35</f>
        <v>389.82454218963392</v>
      </c>
      <c r="G29" s="17">
        <f>[2]FONDO_ANPR!G35</f>
        <v>43.162064573769307</v>
      </c>
      <c r="H29" s="16">
        <f>E29+F29+G29</f>
        <v>817.72638395833621</v>
      </c>
    </row>
    <row r="30" spans="1:8" x14ac:dyDescent="0.25">
      <c r="A30" s="13"/>
      <c r="B30" s="13"/>
      <c r="C30" s="13"/>
      <c r="D30" s="16"/>
      <c r="E30" s="16"/>
      <c r="F30" s="19"/>
      <c r="G30" s="19"/>
      <c r="H30" s="16"/>
    </row>
    <row r="31" spans="1:8" x14ac:dyDescent="0.25">
      <c r="A31" s="13"/>
      <c r="B31" s="13"/>
      <c r="C31" s="13"/>
      <c r="D31" s="16"/>
      <c r="E31" s="16"/>
      <c r="F31" s="17"/>
      <c r="G31" s="17"/>
      <c r="H31" s="16"/>
    </row>
    <row r="32" spans="1:8" x14ac:dyDescent="0.25">
      <c r="A32" s="76" t="s">
        <v>15</v>
      </c>
      <c r="B32" s="13" t="s">
        <v>65</v>
      </c>
      <c r="C32" s="15">
        <v>1</v>
      </c>
      <c r="D32" s="16">
        <f>[2]FONDO_A!F41+[2]FONDO_B!G41+[2]FONDO_ANPR!F39</f>
        <v>0</v>
      </c>
      <c r="E32" s="16">
        <f>[2]FONDO_A!G41</f>
        <v>85.497728265540658</v>
      </c>
      <c r="F32" s="17">
        <f>[2]FONDO_B!H41</f>
        <v>86.627676042140877</v>
      </c>
      <c r="G32" s="17">
        <f>[2]FONDO_ANPR!G39</f>
        <v>9.5915699052820678</v>
      </c>
      <c r="H32" s="16">
        <f t="shared" ref="H32:H39" si="0">E32+F32+G32</f>
        <v>181.71697421296361</v>
      </c>
    </row>
    <row r="33" spans="1:8" x14ac:dyDescent="0.25">
      <c r="A33" s="77"/>
      <c r="B33" s="13" t="s">
        <v>64</v>
      </c>
      <c r="C33" s="15">
        <v>1</v>
      </c>
      <c r="D33" s="16">
        <f>[2]FONDO_A!F42+[2]FONDO_B!G42+[2]FONDO_ANPR!F40</f>
        <v>0</v>
      </c>
      <c r="E33" s="16">
        <f>[2]FONDO_A!G42</f>
        <v>552.44685956195485</v>
      </c>
      <c r="F33" s="17">
        <f>[2]FONDO_B!H42</f>
        <v>559.74806057998705</v>
      </c>
      <c r="G33" s="17">
        <f>[2]FONDO_ANPR!G40</f>
        <v>61.976297849514886</v>
      </c>
      <c r="H33" s="16">
        <f t="shared" si="0"/>
        <v>1174.1712179914568</v>
      </c>
    </row>
    <row r="34" spans="1:8" x14ac:dyDescent="0.25">
      <c r="A34" s="77"/>
      <c r="B34" s="13" t="s">
        <v>65</v>
      </c>
      <c r="C34" s="15">
        <v>1</v>
      </c>
      <c r="D34" s="16">
        <f>[2]FONDO_A!F43+[2]FONDO_B!G43+[2]FONDO_ANPR!F41</f>
        <v>8.2322375061512858</v>
      </c>
      <c r="E34" s="16">
        <f>[2]FONDO_A!G43</f>
        <v>976.06223804029207</v>
      </c>
      <c r="F34" s="17">
        <f>[2]FONDO_B!H43</f>
        <v>988.96198845555057</v>
      </c>
      <c r="G34" s="17">
        <f>[2]FONDO_ANPR!G41</f>
        <v>109.49962505428127</v>
      </c>
      <c r="H34" s="16">
        <f t="shared" si="0"/>
        <v>2074.5238515501237</v>
      </c>
    </row>
    <row r="35" spans="1:8" x14ac:dyDescent="0.25">
      <c r="A35" s="77"/>
      <c r="B35" s="13" t="s">
        <v>68</v>
      </c>
      <c r="C35" s="15">
        <v>1</v>
      </c>
      <c r="D35" s="16">
        <f>[2]FONDO_A!F44+[2]FONDO_B!G44+[2]FONDO_ANPR!F42</f>
        <v>0</v>
      </c>
      <c r="E35" s="16">
        <f>[2]FONDO_A!G44</f>
        <v>868.13077931164366</v>
      </c>
      <c r="F35" s="17">
        <f>[2]FONDO_B!H44</f>
        <v>879.60409519712277</v>
      </c>
      <c r="G35" s="17">
        <f>[2]FONDO_ANPR!G42</f>
        <v>97.39132519209484</v>
      </c>
      <c r="H35" s="16">
        <f t="shared" si="0"/>
        <v>1845.1261997008614</v>
      </c>
    </row>
    <row r="36" spans="1:8" x14ac:dyDescent="0.25">
      <c r="A36" s="77"/>
      <c r="B36" s="13" t="s">
        <v>64</v>
      </c>
      <c r="C36" s="15">
        <v>1</v>
      </c>
      <c r="D36" s="16">
        <f>[2]FONDO_A!F45+[2]FONDO_B!G45+[2]FONDO_ANPR!F43</f>
        <v>0</v>
      </c>
      <c r="E36" s="16">
        <f>[2]FONDO_A!G45</f>
        <v>138.11171489048871</v>
      </c>
      <c r="F36" s="17">
        <f>[2]FONDO_B!H45</f>
        <v>139.93701514499676</v>
      </c>
      <c r="G36" s="17">
        <f>[2]FONDO_ANPR!G43</f>
        <v>15.494074462378721</v>
      </c>
      <c r="H36" s="16">
        <f t="shared" si="0"/>
        <v>293.54280449786421</v>
      </c>
    </row>
    <row r="37" spans="1:8" x14ac:dyDescent="0.25">
      <c r="A37" s="77"/>
      <c r="B37" s="13" t="s">
        <v>65</v>
      </c>
      <c r="C37" s="15">
        <v>1</v>
      </c>
      <c r="D37" s="16">
        <f>[2]FONDO_A!F46+[2]FONDO_B!G46+[2]FONDO_ANPR!F44</f>
        <v>8.6189869191919488</v>
      </c>
      <c r="E37" s="16">
        <f>[2]FONDO_A!G46</f>
        <v>1021.9175109683595</v>
      </c>
      <c r="F37" s="17">
        <f>[2]FONDO_B!H46</f>
        <v>1035.4232899266167</v>
      </c>
      <c r="G37" s="17">
        <f>[2]FONDO_ANPR!G44</f>
        <v>114.64390274139515</v>
      </c>
      <c r="H37" s="16">
        <f t="shared" si="0"/>
        <v>2171.9847036363717</v>
      </c>
    </row>
    <row r="38" spans="1:8" x14ac:dyDescent="0.25">
      <c r="A38" s="77"/>
      <c r="B38" s="13" t="s">
        <v>68</v>
      </c>
      <c r="C38" s="15">
        <v>1</v>
      </c>
      <c r="D38" s="16">
        <f>[2]FONDO_A!F47+[2]FONDO_B!G47+[2]FONDO_ANPR!F45</f>
        <v>11.584925933468984</v>
      </c>
      <c r="E38" s="16">
        <f>[2]FONDO_A!G47</f>
        <v>868.13077931164366</v>
      </c>
      <c r="F38" s="17">
        <f>[2]FONDO_B!H47</f>
        <v>869.17400711178141</v>
      </c>
      <c r="G38" s="17">
        <f>[2]FONDO_ANPR!G45</f>
        <v>96.236487343967227</v>
      </c>
      <c r="H38" s="16">
        <f t="shared" si="0"/>
        <v>1833.5412737673921</v>
      </c>
    </row>
    <row r="39" spans="1:8" x14ac:dyDescent="0.25">
      <c r="A39" s="77"/>
      <c r="B39" s="13" t="s">
        <v>65</v>
      </c>
      <c r="C39" s="15">
        <v>1</v>
      </c>
      <c r="D39" s="16">
        <f>[2]FONDO_A!F48+[2]FONDO_B!G48+[2]FONDO_ANPR!F46</f>
        <v>6.085011601418052</v>
      </c>
      <c r="E39" s="16">
        <f>[2]FONDO_A!G48</f>
        <v>341.99091306216263</v>
      </c>
      <c r="F39" s="17">
        <f>[2]FONDO_B!H48</f>
        <v>341.03227406313169</v>
      </c>
      <c r="G39" s="17">
        <f>[2]FONDO_ANPR!G46</f>
        <v>37.759698125142052</v>
      </c>
      <c r="H39" s="16">
        <f t="shared" si="0"/>
        <v>720.78288525043627</v>
      </c>
    </row>
    <row r="40" spans="1:8" x14ac:dyDescent="0.25">
      <c r="A40" s="13"/>
      <c r="B40" s="13"/>
      <c r="C40" s="13"/>
      <c r="D40" s="16"/>
      <c r="E40" s="18"/>
      <c r="F40" s="19"/>
      <c r="G40" s="19"/>
      <c r="H40" s="16"/>
    </row>
    <row r="41" spans="1:8" x14ac:dyDescent="0.25">
      <c r="A41" s="13"/>
      <c r="B41" s="13"/>
      <c r="C41" s="13"/>
      <c r="D41" s="16"/>
      <c r="E41" s="16"/>
      <c r="F41" s="19"/>
      <c r="G41" s="19"/>
      <c r="H41" s="16"/>
    </row>
    <row r="42" spans="1:8" x14ac:dyDescent="0.25">
      <c r="A42" s="83" t="s">
        <v>16</v>
      </c>
      <c r="B42" s="13" t="s">
        <v>65</v>
      </c>
      <c r="C42" s="15">
        <v>1</v>
      </c>
      <c r="D42" s="16">
        <f>[2]FONDO_A!F52+[2]FONDO_B!G52+[2]FONDO_ANPR!F50</f>
        <v>13.691276103190615</v>
      </c>
      <c r="E42" s="16">
        <f>'[2]TOTALE_FONDOA+B'!B50</f>
        <v>1025.9727391864878</v>
      </c>
      <c r="F42" s="17">
        <f>'[2]TOTALE_FONDOA+B'!C50</f>
        <v>1027.2056447684686</v>
      </c>
      <c r="G42" s="17">
        <f>[2]FONDO_ANPR!G50</f>
        <v>113.73403049741583</v>
      </c>
      <c r="H42" s="16">
        <f>E42+F42+G42</f>
        <v>2166.9124144523721</v>
      </c>
    </row>
    <row r="43" spans="1:8" x14ac:dyDescent="0.25">
      <c r="A43" s="84"/>
      <c r="B43" s="13" t="s">
        <v>65</v>
      </c>
      <c r="C43" s="15">
        <v>1</v>
      </c>
      <c r="D43" s="16">
        <f>[2]FONDO_A!F53+[2]FONDO_B!G53+[2]FONDO_ANPR!F51</f>
        <v>9.1275174021270757</v>
      </c>
      <c r="E43" s="16">
        <f>'[2]TOTALE_FONDOA+B'!B51</f>
        <v>1025.9727391864878</v>
      </c>
      <c r="F43" s="17">
        <f>'[2]TOTALE_FONDOA+B'!C51</f>
        <v>1031.3144673475426</v>
      </c>
      <c r="G43" s="17">
        <f>[2]FONDO_ANPR!G51</f>
        <v>114.18896661940549</v>
      </c>
      <c r="H43" s="16">
        <f>E43+F43+G43</f>
        <v>2171.4761731534363</v>
      </c>
    </row>
    <row r="44" spans="1:8" x14ac:dyDescent="0.25">
      <c r="A44" s="84"/>
      <c r="B44" s="13" t="s">
        <v>65</v>
      </c>
      <c r="C44" s="15">
        <v>1</v>
      </c>
      <c r="D44" s="16">
        <f>[2]FONDO_A!F54+[2]FONDO_B!G54+[2]FONDO_ANPR!F52</f>
        <v>22.818793505317689</v>
      </c>
      <c r="E44" s="16">
        <f>'[2]TOTALE_FONDOA+B'!B52</f>
        <v>1025.9727391864878</v>
      </c>
      <c r="F44" s="17">
        <f>'[2]TOTALE_FONDOA+B'!C52</f>
        <v>1018.9879996103209</v>
      </c>
      <c r="G44" s="17">
        <f>[2]FONDO_ANPR!G52</f>
        <v>112.82415825343649</v>
      </c>
      <c r="H44" s="16">
        <f>E44+F44+G44</f>
        <v>2157.784897050245</v>
      </c>
    </row>
    <row r="45" spans="1:8" x14ac:dyDescent="0.25">
      <c r="A45" s="85"/>
      <c r="B45" s="13" t="s">
        <v>66</v>
      </c>
      <c r="C45" s="15">
        <v>1</v>
      </c>
      <c r="D45" s="16">
        <f>[2]FONDO_A!F55+[2]FONDO_B!G55+[2]FONDO_ANPR!F53</f>
        <v>0</v>
      </c>
      <c r="E45" s="16">
        <f>'[2]TOTALE_FONDOA+B'!B53</f>
        <v>854.94308356410022</v>
      </c>
      <c r="F45" s="17">
        <f>'[2]TOTALE_FONDOA+B'!C53</f>
        <v>866.24210935099165</v>
      </c>
      <c r="G45" s="17">
        <f>[2]FONDO_ANPR!G53</f>
        <v>95.911862424858555</v>
      </c>
      <c r="H45" s="16">
        <f>E45+F45+G45</f>
        <v>1817.0970553399504</v>
      </c>
    </row>
    <row r="46" spans="1:8" x14ac:dyDescent="0.25">
      <c r="A46" s="13"/>
      <c r="B46" s="23"/>
      <c r="C46" s="23"/>
      <c r="D46" s="23"/>
      <c r="E46" s="24"/>
      <c r="F46" s="22"/>
      <c r="G46" s="22"/>
      <c r="H46" s="24"/>
    </row>
    <row r="47" spans="1:8" x14ac:dyDescent="0.25">
      <c r="A47" s="23" t="s">
        <v>17</v>
      </c>
      <c r="B47" s="13"/>
      <c r="C47" s="13"/>
      <c r="D47" s="16">
        <f>SUM(D9:D46)</f>
        <v>240.30153473136588</v>
      </c>
      <c r="E47" s="19">
        <f>SUM(E9:E46)</f>
        <v>19628.899681564566</v>
      </c>
      <c r="F47" s="19">
        <f>SUM(F9:F46)</f>
        <v>19707.705323407106</v>
      </c>
      <c r="G47" s="19">
        <f>SUM(G9:G46)</f>
        <v>2949.5734602969474</v>
      </c>
      <c r="H47" s="18">
        <f>SUM(H9:H46)</f>
        <v>42286.17846526864</v>
      </c>
    </row>
    <row r="49" spans="3:3" x14ac:dyDescent="0.25">
      <c r="C49" s="1"/>
    </row>
  </sheetData>
  <mergeCells count="7">
    <mergeCell ref="A32:A39"/>
    <mergeCell ref="A42:A45"/>
    <mergeCell ref="A3:G3"/>
    <mergeCell ref="A17:A19"/>
    <mergeCell ref="A22:A24"/>
    <mergeCell ref="A9:A12"/>
    <mergeCell ref="A27:A29"/>
  </mergeCells>
  <printOptions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2FEE-0284-43A0-9914-9945DBB361D9}">
  <dimension ref="A1:C25"/>
  <sheetViews>
    <sheetView workbookViewId="0">
      <selection activeCell="H7" sqref="H7"/>
    </sheetView>
  </sheetViews>
  <sheetFormatPr defaultRowHeight="15" x14ac:dyDescent="0.25"/>
  <cols>
    <col min="1" max="1" width="60.85546875" customWidth="1"/>
    <col min="2" max="2" width="23.42578125" customWidth="1"/>
    <col min="3" max="3" width="23.85546875" customWidth="1"/>
  </cols>
  <sheetData>
    <row r="1" spans="1:3" ht="81.75" customHeight="1" x14ac:dyDescent="0.25"/>
    <row r="2" spans="1:3" ht="20.25" x14ac:dyDescent="0.3">
      <c r="A2" s="74" t="s">
        <v>0</v>
      </c>
      <c r="B2" s="86"/>
      <c r="C2" s="86"/>
    </row>
    <row r="3" spans="1:3" ht="20.25" x14ac:dyDescent="0.3">
      <c r="A3" s="62"/>
      <c r="B3" s="63"/>
      <c r="C3" s="63"/>
    </row>
    <row r="4" spans="1:3" ht="17.25" x14ac:dyDescent="0.3">
      <c r="A4" s="47" t="s">
        <v>69</v>
      </c>
    </row>
    <row r="5" spans="1:3" ht="15.75" x14ac:dyDescent="0.25">
      <c r="A5" s="48" t="s">
        <v>28</v>
      </c>
      <c r="B5" s="49" t="s">
        <v>29</v>
      </c>
      <c r="C5" s="49" t="s">
        <v>30</v>
      </c>
    </row>
    <row r="6" spans="1:3" ht="15.75" x14ac:dyDescent="0.25">
      <c r="A6" s="50" t="s">
        <v>31</v>
      </c>
      <c r="B6" s="51">
        <v>19908.419999999998</v>
      </c>
      <c r="C6" s="52">
        <v>19707.705323407106</v>
      </c>
    </row>
    <row r="7" spans="1:3" ht="15.75" x14ac:dyDescent="0.25">
      <c r="A7" s="53" t="s">
        <v>32</v>
      </c>
      <c r="B7" s="54">
        <v>19648.740000000002</v>
      </c>
      <c r="C7" s="55">
        <v>19628.89968156457</v>
      </c>
    </row>
    <row r="8" spans="1:3" ht="31.5" x14ac:dyDescent="0.25">
      <c r="A8" s="53" t="s">
        <v>33</v>
      </c>
      <c r="B8" s="54">
        <v>259.68</v>
      </c>
      <c r="C8" s="55">
        <v>259.68</v>
      </c>
    </row>
    <row r="9" spans="1:3" ht="15.75" x14ac:dyDescent="0.25">
      <c r="A9" s="53" t="s">
        <v>34</v>
      </c>
      <c r="B9" s="54">
        <v>0</v>
      </c>
      <c r="C9" s="55">
        <v>0</v>
      </c>
    </row>
    <row r="10" spans="1:3" ht="15.75" x14ac:dyDescent="0.25">
      <c r="A10" s="53" t="s">
        <v>35</v>
      </c>
      <c r="B10" s="54">
        <v>0</v>
      </c>
      <c r="C10" s="55">
        <v>0</v>
      </c>
    </row>
    <row r="11" spans="1:3" ht="15.75" x14ac:dyDescent="0.25">
      <c r="A11" s="53" t="s">
        <v>36</v>
      </c>
      <c r="B11" s="54">
        <v>1906.88</v>
      </c>
      <c r="C11" s="55">
        <v>1905.6</v>
      </c>
    </row>
    <row r="12" spans="1:3" ht="15.75" x14ac:dyDescent="0.25">
      <c r="A12" s="56" t="s">
        <v>37</v>
      </c>
      <c r="B12" s="54">
        <v>0</v>
      </c>
      <c r="C12" s="55">
        <v>0</v>
      </c>
    </row>
    <row r="13" spans="1:3" ht="15.75" x14ac:dyDescent="0.25">
      <c r="A13" s="53" t="s">
        <v>38</v>
      </c>
      <c r="B13" s="54">
        <v>2465</v>
      </c>
      <c r="C13" s="55">
        <v>1517.966324</v>
      </c>
    </row>
    <row r="14" spans="1:3" ht="15.75" x14ac:dyDescent="0.25">
      <c r="A14" s="53" t="s">
        <v>39</v>
      </c>
      <c r="B14" s="54">
        <v>2580</v>
      </c>
      <c r="C14" s="55">
        <v>2505.5335968379445</v>
      </c>
    </row>
    <row r="15" spans="1:3" ht="15.75" x14ac:dyDescent="0.25">
      <c r="A15" s="53" t="s">
        <v>40</v>
      </c>
      <c r="B15" s="54">
        <v>2542.6999999999998</v>
      </c>
      <c r="C15" s="55">
        <v>2438.1422924901185</v>
      </c>
    </row>
    <row r="16" spans="1:3" ht="15.75" x14ac:dyDescent="0.25">
      <c r="A16" s="53" t="s">
        <v>41</v>
      </c>
      <c r="B16" s="54">
        <v>3360</v>
      </c>
      <c r="C16" s="55">
        <v>2900</v>
      </c>
    </row>
    <row r="17" spans="1:3" ht="15.75" x14ac:dyDescent="0.25">
      <c r="A17" s="53" t="s">
        <v>42</v>
      </c>
      <c r="B17" s="54">
        <v>0</v>
      </c>
      <c r="C17" s="55">
        <v>0</v>
      </c>
    </row>
    <row r="18" spans="1:3" ht="15.75" x14ac:dyDescent="0.25">
      <c r="A18" s="53" t="s">
        <v>43</v>
      </c>
      <c r="B18" s="54">
        <v>0</v>
      </c>
      <c r="C18" s="55">
        <v>0</v>
      </c>
    </row>
    <row r="19" spans="1:3" ht="31.5" x14ac:dyDescent="0.25">
      <c r="A19" s="57" t="s">
        <v>44</v>
      </c>
      <c r="B19" s="54">
        <v>0</v>
      </c>
      <c r="C19" s="55">
        <v>0</v>
      </c>
    </row>
    <row r="20" spans="1:3" ht="15.75" x14ac:dyDescent="0.25">
      <c r="A20" s="53" t="s">
        <v>45</v>
      </c>
      <c r="B20" s="54">
        <v>0</v>
      </c>
      <c r="C20" s="55">
        <v>0</v>
      </c>
    </row>
    <row r="21" spans="1:3" ht="31.5" x14ac:dyDescent="0.25">
      <c r="A21" s="53" t="s">
        <v>46</v>
      </c>
      <c r="B21" s="54">
        <v>30000</v>
      </c>
      <c r="C21" s="55">
        <v>0</v>
      </c>
    </row>
    <row r="22" spans="1:3" ht="15.75" x14ac:dyDescent="0.25">
      <c r="A22" s="53" t="s">
        <v>47</v>
      </c>
      <c r="B22" s="54">
        <v>3000</v>
      </c>
      <c r="C22" s="55">
        <v>0</v>
      </c>
    </row>
    <row r="23" spans="1:3" ht="15.75" x14ac:dyDescent="0.25">
      <c r="A23" s="53" t="s">
        <v>48</v>
      </c>
      <c r="B23" s="54">
        <v>0</v>
      </c>
      <c r="C23" s="55">
        <v>0</v>
      </c>
    </row>
    <row r="24" spans="1:3" ht="15.75" x14ac:dyDescent="0.25">
      <c r="A24" s="58" t="s">
        <v>49</v>
      </c>
      <c r="B24" s="54">
        <v>2969.32</v>
      </c>
      <c r="C24" s="55">
        <v>2949.5734602969469</v>
      </c>
    </row>
    <row r="25" spans="1:3" ht="15.75" x14ac:dyDescent="0.25">
      <c r="A25" s="59" t="s">
        <v>17</v>
      </c>
      <c r="B25" s="60">
        <f>SUM(B6:B24)</f>
        <v>88640.74</v>
      </c>
      <c r="C25" s="61">
        <f>SUM(C6:C24)</f>
        <v>53813.100678596682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retribuzione_risultato_P.O.2024</vt:lpstr>
      <vt:lpstr>performance_dipendenti_2024</vt:lpstr>
      <vt:lpstr>liquidato_CCDI_2024</vt:lpstr>
      <vt:lpstr>performance_dipendenti_2024!Area_stampa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cp:lastPrinted>2025-09-22T09:57:42Z</cp:lastPrinted>
  <dcterms:created xsi:type="dcterms:W3CDTF">2024-09-19T13:21:26Z</dcterms:created>
  <dcterms:modified xsi:type="dcterms:W3CDTF">2025-09-22T11:07:06Z</dcterms:modified>
</cp:coreProperties>
</file>