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performance\"/>
    </mc:Choice>
  </mc:AlternateContent>
  <xr:revisionPtr revIDLastSave="0" documentId="13_ncr:1_{2F612E03-E983-4507-BFA0-58A86C1E3D3A}" xr6:coauthVersionLast="47" xr6:coauthVersionMax="47" xr10:uidLastSave="{00000000-0000-0000-0000-000000000000}"/>
  <bookViews>
    <workbookView xWindow="-120" yWindow="-120" windowWidth="29040" windowHeight="15840" xr2:uid="{856A03CA-4D9B-4281-885B-371696D451D3}"/>
  </bookViews>
  <sheets>
    <sheet name="retribuzione_risultato_P.O.2023" sheetId="2" r:id="rId1"/>
    <sheet name="performance_dipendenti_2023" sheetId="1" r:id="rId2"/>
    <sheet name="liquidato_CCDI_202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C27" i="2"/>
  <c r="B15" i="2"/>
  <c r="B25" i="3" l="1"/>
  <c r="C16" i="3"/>
  <c r="C15" i="3"/>
  <c r="C14" i="3"/>
  <c r="C13" i="3"/>
  <c r="C11" i="3"/>
  <c r="C8" i="3"/>
  <c r="C7" i="3"/>
  <c r="C6" i="3"/>
  <c r="D26" i="2"/>
  <c r="D25" i="2"/>
  <c r="D24" i="2"/>
  <c r="D23" i="2"/>
  <c r="D22" i="2"/>
  <c r="C25" i="3" l="1"/>
  <c r="F45" i="1" l="1"/>
  <c r="E45" i="1"/>
  <c r="G45" i="1" s="1"/>
  <c r="D45" i="1"/>
  <c r="F44" i="1"/>
  <c r="E44" i="1"/>
  <c r="D44" i="1"/>
  <c r="F43" i="1"/>
  <c r="E43" i="1"/>
  <c r="G43" i="1" s="1"/>
  <c r="D43" i="1"/>
  <c r="F42" i="1"/>
  <c r="E42" i="1"/>
  <c r="D42" i="1"/>
  <c r="F41" i="1"/>
  <c r="E41" i="1"/>
  <c r="G41" i="1" s="1"/>
  <c r="D41" i="1"/>
  <c r="F37" i="1"/>
  <c r="E37" i="1"/>
  <c r="D37" i="1"/>
  <c r="F36" i="1"/>
  <c r="E36" i="1"/>
  <c r="G36" i="1" s="1"/>
  <c r="D36" i="1"/>
  <c r="F35" i="1"/>
  <c r="E35" i="1"/>
  <c r="D35" i="1"/>
  <c r="F34" i="1"/>
  <c r="E34" i="1"/>
  <c r="G34" i="1" s="1"/>
  <c r="D34" i="1"/>
  <c r="F33" i="1"/>
  <c r="E33" i="1"/>
  <c r="D33" i="1"/>
  <c r="F32" i="1"/>
  <c r="E32" i="1"/>
  <c r="G32" i="1" s="1"/>
  <c r="D32" i="1"/>
  <c r="F31" i="1"/>
  <c r="E31" i="1"/>
  <c r="D31" i="1"/>
  <c r="F28" i="1"/>
  <c r="E28" i="1"/>
  <c r="G28" i="1" s="1"/>
  <c r="D28" i="1"/>
  <c r="F27" i="1"/>
  <c r="E27" i="1"/>
  <c r="D27" i="1"/>
  <c r="F24" i="1"/>
  <c r="E24" i="1"/>
  <c r="G24" i="1" s="1"/>
  <c r="D24" i="1"/>
  <c r="F23" i="1"/>
  <c r="E23" i="1"/>
  <c r="D23" i="1"/>
  <c r="F22" i="1"/>
  <c r="E22" i="1"/>
  <c r="G22" i="1" s="1"/>
  <c r="D22" i="1"/>
  <c r="F19" i="1"/>
  <c r="E19" i="1"/>
  <c r="D19" i="1"/>
  <c r="F18" i="1"/>
  <c r="E18" i="1"/>
  <c r="G18" i="1" s="1"/>
  <c r="D18" i="1"/>
  <c r="F17" i="1"/>
  <c r="E17" i="1"/>
  <c r="D17" i="1"/>
  <c r="F14" i="1"/>
  <c r="E14" i="1"/>
  <c r="G14" i="1" s="1"/>
  <c r="D14" i="1"/>
  <c r="F11" i="1"/>
  <c r="E11" i="1"/>
  <c r="D11" i="1"/>
  <c r="F10" i="1"/>
  <c r="E10" i="1"/>
  <c r="G10" i="1" s="1"/>
  <c r="D10" i="1"/>
  <c r="F9" i="1"/>
  <c r="E9" i="1"/>
  <c r="D9" i="1"/>
  <c r="D47" i="1" s="1"/>
  <c r="G9" i="1" l="1"/>
  <c r="G17" i="1"/>
  <c r="G23" i="1"/>
  <c r="G31" i="1"/>
  <c r="G35" i="1"/>
  <c r="G42" i="1"/>
  <c r="F47" i="1"/>
  <c r="G11" i="1"/>
  <c r="G19" i="1"/>
  <c r="G27" i="1"/>
  <c r="G47" i="1" s="1"/>
  <c r="G33" i="1"/>
  <c r="G37" i="1"/>
  <c r="G44" i="1"/>
  <c r="E47" i="1"/>
</calcChain>
</file>

<file path=xl/sharedStrings.xml><?xml version="1.0" encoding="utf-8"?>
<sst xmlns="http://schemas.openxmlformats.org/spreadsheetml/2006/main" count="93" uniqueCount="72">
  <si>
    <t>COMUNE DI TERNO D'ISOLA</t>
  </si>
  <si>
    <t xml:space="preserve"> PREMI CORRELATI ALLA PERFORMANCE ORGANIZZATIVA E INDIVIDUALE ANNO 2023 Art.21 C.C.D.I. 2023</t>
  </si>
  <si>
    <t>UFFICI</t>
  </si>
  <si>
    <t>EX</t>
  </si>
  <si>
    <t>%</t>
  </si>
  <si>
    <t>decurtazione</t>
  </si>
  <si>
    <t xml:space="preserve">performance </t>
  </si>
  <si>
    <t>TOTALE</t>
  </si>
  <si>
    <t>categoria</t>
  </si>
  <si>
    <t>ragg.obiettivi settore</t>
  </si>
  <si>
    <t>assenze</t>
  </si>
  <si>
    <t>organizzativa</t>
  </si>
  <si>
    <t>individuale</t>
  </si>
  <si>
    <t>SEGRETERIA</t>
  </si>
  <si>
    <t>C</t>
  </si>
  <si>
    <t>BIBLIOTECA</t>
  </si>
  <si>
    <t xml:space="preserve"> RAGIONERIA</t>
  </si>
  <si>
    <t>C p.t.</t>
  </si>
  <si>
    <t xml:space="preserve">C </t>
  </si>
  <si>
    <t>B1</t>
  </si>
  <si>
    <t>ANAGRAFE</t>
  </si>
  <si>
    <t>B3</t>
  </si>
  <si>
    <t>D p.t.</t>
  </si>
  <si>
    <t>SERVIZI ALLA PERSONA</t>
  </si>
  <si>
    <t>D</t>
  </si>
  <si>
    <t>TECNICO</t>
  </si>
  <si>
    <t>POLIZIA LOCALE</t>
  </si>
  <si>
    <t>Totale</t>
  </si>
  <si>
    <t>Allegato alla det. RGD n. 385/2024</t>
  </si>
  <si>
    <t>Periodo: dal 01/01/2023 al 31/12/2023</t>
  </si>
  <si>
    <t>indennità di risultato spettante per l'anno di riferimento</t>
  </si>
  <si>
    <t>**come da scheda di valutazione adottata con del di G.C. n. 28 del 09/02/2017</t>
  </si>
  <si>
    <t>valore % della fascia</t>
  </si>
  <si>
    <t>% di erogazione del premio</t>
  </si>
  <si>
    <t>0-50%</t>
  </si>
  <si>
    <t>51-70%</t>
  </si>
  <si>
    <t>71-85%</t>
  </si>
  <si>
    <t>86-100%</t>
  </si>
  <si>
    <t>Risparmi di spesa per retribuzione di posizione</t>
  </si>
  <si>
    <t>indennità di posizione periodo 01/09/2023-31/12/2023</t>
  </si>
  <si>
    <t>del. GC n. 113 del 18/07/2024</t>
  </si>
  <si>
    <t>Riparto definitivo con risparmi da retribuzione di posizione</t>
  </si>
  <si>
    <t>Indennità di risultato 2023</t>
  </si>
  <si>
    <t>Premi correlati alla Performance anno 2023</t>
  </si>
  <si>
    <t>Finalità del compenso</t>
  </si>
  <si>
    <t>Risorse assegnate</t>
  </si>
  <si>
    <t>Risorse liquidate</t>
  </si>
  <si>
    <t>Compenso per l’erogazione della performance individuale</t>
  </si>
  <si>
    <t xml:space="preserve">Compenso per erogazione della performance organizzativa </t>
  </si>
  <si>
    <t xml:space="preserve">Compenso per la maggiorazione della performance individuale </t>
  </si>
  <si>
    <t>Risorse destinate alla progressione economica dell’anno</t>
  </si>
  <si>
    <t>Indennità di turno</t>
  </si>
  <si>
    <t>Indennità di reperibilità</t>
  </si>
  <si>
    <t>Indennità per orario ordinario notturno, festivo, festivo-nott.</t>
  </si>
  <si>
    <t>Indennità per particolari condizioni di lavoro</t>
  </si>
  <si>
    <t>Indennità per specifiche responsabilità</t>
  </si>
  <si>
    <t>Indennità per deleghe formali di specifiche responsabilità</t>
  </si>
  <si>
    <t>Indennità per il servizio esterno personale PL</t>
  </si>
  <si>
    <t>Indennità di funzione personale PL</t>
  </si>
  <si>
    <t>Indennità funzionari ex 8^ qualifica funzionale</t>
  </si>
  <si>
    <t>Indennità per il personale temporaneamente distaccato o assegnato ad unioni di comuni o per servizi in convenzione</t>
  </si>
  <si>
    <t>Risorse destinate ai messi notificatori</t>
  </si>
  <si>
    <t>Compensi destinati a finanziare specifiche disposizioni di legge</t>
  </si>
  <si>
    <t>ISTAT</t>
  </si>
  <si>
    <t>Progetti per la Polizia Locale</t>
  </si>
  <si>
    <t>Altre risorse</t>
  </si>
  <si>
    <t>Settore Polizia Locale</t>
  </si>
  <si>
    <t>Settore Affari Generali</t>
  </si>
  <si>
    <t>Settore Gestione Risorse Finanziarie</t>
  </si>
  <si>
    <t>Settore Gestione Territorio (sino al 31/08/2023)</t>
  </si>
  <si>
    <t>Settore Gestione Territorio (dal 01/09/2023)</t>
  </si>
  <si>
    <t>risparrmi da retribuzione di posizione come da del. di GC n.113/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</si>
</sst>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_-;\-* #,##0.000_-;_-* &quot;-&quot;_-;_-@_-"/>
    <numFmt numFmtId="165" formatCode="_-&quot;€ &quot;* #,##0.00_-;&quot;-€ &quot;* #,##0.00_-;_-&quot;€ &quot;* \-??_-;_-@_-"/>
    <numFmt numFmtId="166" formatCode="#,##0.00\ &quot;€&quot;"/>
    <numFmt numFmtId="167" formatCode="_-[$€-2]\ * #,##0.00_-;\-[$€-2]\ * #,##0.00_-;_-[$€-2]\ * &quot;-&quot;??_-;_-@_-"/>
    <numFmt numFmtId="168" formatCode="_-&quot;€&quot;\ * #,##0.00_-;\-&quot;€&quot;\ * #,##0.00_-;_-&quot;€&quot;\ * &quot;-&quot;??_-;_-@_-"/>
    <numFmt numFmtId="169" formatCode="[$€-2]\ #,##0.00;[Red]\-[$€-2]\ 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3"/>
      <color theme="1"/>
      <name val="Aptos Display"/>
      <family val="2"/>
      <scheme val="maj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EFDC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 applyFill="0" applyBorder="0" applyAlignment="0" applyProtection="0"/>
  </cellStyleXfs>
  <cellXfs count="87">
    <xf numFmtId="0" fontId="0" fillId="0" borderId="0" xfId="0"/>
    <xf numFmtId="43" fontId="0" fillId="0" borderId="0" xfId="1" applyFont="1" applyFill="1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/>
    <xf numFmtId="164" fontId="1" fillId="2" borderId="2" xfId="2" applyNumberFormat="1" applyFill="1" applyBorder="1"/>
    <xf numFmtId="0" fontId="0" fillId="2" borderId="2" xfId="0" applyFill="1" applyBorder="1"/>
    <xf numFmtId="165" fontId="5" fillId="2" borderId="2" xfId="5" applyFill="1" applyBorder="1"/>
    <xf numFmtId="0" fontId="0" fillId="2" borderId="4" xfId="0" applyFill="1" applyBorder="1" applyAlignment="1">
      <alignment horizontal="center" vertical="center"/>
    </xf>
    <xf numFmtId="14" fontId="0" fillId="2" borderId="5" xfId="0" applyNumberFormat="1" applyFill="1" applyBorder="1"/>
    <xf numFmtId="164" fontId="1" fillId="2" borderId="4" xfId="2" applyNumberFormat="1" applyFill="1" applyBorder="1"/>
    <xf numFmtId="0" fontId="0" fillId="2" borderId="4" xfId="0" applyFill="1" applyBorder="1"/>
    <xf numFmtId="165" fontId="5" fillId="2" borderId="4" xfId="5" applyFill="1" applyBorder="1"/>
    <xf numFmtId="0" fontId="0" fillId="0" borderId="1" xfId="0" applyBorder="1"/>
    <xf numFmtId="165" fontId="0" fillId="0" borderId="1" xfId="5" applyFont="1" applyBorder="1"/>
    <xf numFmtId="9" fontId="1" fillId="0" borderId="1" xfId="4" applyFill="1" applyBorder="1"/>
    <xf numFmtId="166" fontId="0" fillId="0" borderId="1" xfId="0" applyNumberFormat="1" applyBorder="1"/>
    <xf numFmtId="166" fontId="0" fillId="0" borderId="1" xfId="5" applyNumberFormat="1" applyFont="1" applyBorder="1"/>
    <xf numFmtId="166" fontId="4" fillId="0" borderId="1" xfId="0" applyNumberFormat="1" applyFont="1" applyBorder="1"/>
    <xf numFmtId="166" fontId="4" fillId="0" borderId="1" xfId="5" applyNumberFormat="1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165" fontId="4" fillId="0" borderId="1" xfId="5" applyFont="1" applyBorder="1"/>
    <xf numFmtId="0" fontId="5" fillId="0" borderId="1" xfId="0" applyFont="1" applyBorder="1"/>
    <xf numFmtId="167" fontId="0" fillId="0" borderId="1" xfId="0" applyNumberFormat="1" applyBorder="1"/>
    <xf numFmtId="0" fontId="4" fillId="0" borderId="0" xfId="0" quotePrefix="1" applyFont="1" applyAlignment="1">
      <alignment horizontal="left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11" xfId="0" applyFont="1" applyBorder="1" applyAlignment="1">
      <alignment horizontal="center"/>
    </xf>
    <xf numFmtId="0" fontId="10" fillId="0" borderId="16" xfId="0" applyFont="1" applyBorder="1"/>
    <xf numFmtId="0" fontId="10" fillId="0" borderId="18" xfId="0" applyFont="1" applyBorder="1"/>
    <xf numFmtId="0" fontId="10" fillId="0" borderId="19" xfId="0" applyFont="1" applyBorder="1"/>
    <xf numFmtId="0" fontId="0" fillId="0" borderId="0" xfId="0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44" fontId="0" fillId="0" borderId="0" xfId="3" applyFont="1"/>
    <xf numFmtId="168" fontId="0" fillId="0" borderId="0" xfId="0" applyNumberFormat="1"/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0" fillId="0" borderId="12" xfId="0" applyBorder="1"/>
    <xf numFmtId="44" fontId="0" fillId="0" borderId="1" xfId="3" applyFont="1" applyBorder="1"/>
    <xf numFmtId="168" fontId="0" fillId="0" borderId="12" xfId="0" applyNumberFormat="1" applyBorder="1"/>
    <xf numFmtId="44" fontId="0" fillId="0" borderId="25" xfId="3" applyFont="1" applyBorder="1"/>
    <xf numFmtId="0" fontId="11" fillId="0" borderId="2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justify" vertical="center" wrapText="1"/>
    </xf>
    <xf numFmtId="169" fontId="13" fillId="4" borderId="9" xfId="0" applyNumberFormat="1" applyFont="1" applyFill="1" applyBorder="1" applyAlignment="1">
      <alignment horizontal="justify" vertical="center" wrapText="1"/>
    </xf>
    <xf numFmtId="169" fontId="13" fillId="4" borderId="4" xfId="0" applyNumberFormat="1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justify" vertical="center" wrapText="1"/>
    </xf>
    <xf numFmtId="169" fontId="13" fillId="4" borderId="26" xfId="0" applyNumberFormat="1" applyFont="1" applyFill="1" applyBorder="1" applyAlignment="1">
      <alignment horizontal="justify" vertical="center" wrapText="1"/>
    </xf>
    <xf numFmtId="169" fontId="13" fillId="4" borderId="1" xfId="0" applyNumberFormat="1" applyFont="1" applyFill="1" applyBorder="1" applyAlignment="1">
      <alignment horizontal="justify" vertical="center" wrapText="1"/>
    </xf>
    <xf numFmtId="0" fontId="13" fillId="3" borderId="2" xfId="0" applyFont="1" applyFill="1" applyBorder="1" applyAlignment="1">
      <alignment horizontal="justify" vertical="center"/>
    </xf>
    <xf numFmtId="0" fontId="13" fillId="3" borderId="1" xfId="0" applyFont="1" applyFill="1" applyBorder="1" applyAlignment="1">
      <alignment horizontal="justify" vertical="center"/>
    </xf>
    <xf numFmtId="0" fontId="13" fillId="3" borderId="2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169" fontId="12" fillId="4" borderId="27" xfId="0" applyNumberFormat="1" applyFont="1" applyFill="1" applyBorder="1" applyAlignment="1">
      <alignment horizontal="justify" vertical="center" wrapText="1"/>
    </xf>
    <xf numFmtId="169" fontId="12" fillId="4" borderId="28" xfId="0" applyNumberFormat="1" applyFont="1" applyFill="1" applyBorder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29" xfId="3" applyFont="1" applyBorder="1"/>
    <xf numFmtId="168" fontId="0" fillId="0" borderId="30" xfId="0" applyNumberFormat="1" applyBorder="1"/>
    <xf numFmtId="0" fontId="0" fillId="0" borderId="10" xfId="0" applyBorder="1"/>
    <xf numFmtId="0" fontId="0" fillId="0" borderId="15" xfId="0" applyBorder="1"/>
    <xf numFmtId="0" fontId="0" fillId="0" borderId="31" xfId="0" applyBorder="1"/>
    <xf numFmtId="0" fontId="14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/>
    </xf>
  </cellXfs>
  <cellStyles count="6">
    <cellStyle name="Euro" xfId="5" xr:uid="{DE411F8A-311D-441D-BCCD-D838ADABCF5A}"/>
    <cellStyle name="Migliaia" xfId="1" builtinId="3"/>
    <cellStyle name="Migliaia [0]" xfId="2" builtinId="6"/>
    <cellStyle name="Normale" xfId="0" builtinId="0"/>
    <cellStyle name="Percentuale" xfId="4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28576</xdr:rowOff>
    </xdr:from>
    <xdr:to>
      <xdr:col>2</xdr:col>
      <xdr:colOff>1676400</xdr:colOff>
      <xdr:row>0</xdr:row>
      <xdr:rowOff>1085850</xdr:rowOff>
    </xdr:to>
    <xdr:pic>
      <xdr:nvPicPr>
        <xdr:cNvPr id="2" name="Immagine 1" descr="stemma">
          <a:extLst>
            <a:ext uri="{FF2B5EF4-FFF2-40B4-BE49-F238E27FC236}">
              <a16:creationId xmlns:a16="http://schemas.microsoft.com/office/drawing/2014/main" id="{429C8280-6C6F-42D8-82DE-BAB74DCEF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8576"/>
          <a:ext cx="1133475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0</xdr:row>
      <xdr:rowOff>0</xdr:rowOff>
    </xdr:from>
    <xdr:to>
      <xdr:col>3</xdr:col>
      <xdr:colOff>1009650</xdr:colOff>
      <xdr:row>1</xdr:row>
      <xdr:rowOff>295275</xdr:rowOff>
    </xdr:to>
    <xdr:pic>
      <xdr:nvPicPr>
        <xdr:cNvPr id="3" name="Immagine 1" descr="stemma">
          <a:extLst>
            <a:ext uri="{FF2B5EF4-FFF2-40B4-BE49-F238E27FC236}">
              <a16:creationId xmlns:a16="http://schemas.microsoft.com/office/drawing/2014/main" id="{50E04431-D61D-4C70-8FCD-4EEC5974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0"/>
          <a:ext cx="9620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3019425</xdr:colOff>
      <xdr:row>0</xdr:row>
      <xdr:rowOff>9525</xdr:rowOff>
    </xdr:from>
    <xdr:to>
      <xdr:col>1</xdr:col>
      <xdr:colOff>238125</xdr:colOff>
      <xdr:row>1</xdr:row>
      <xdr:rowOff>0</xdr:rowOff>
    </xdr:to>
    <xdr:pic>
      <xdr:nvPicPr>
        <xdr:cNvPr id="7" name="Immagine 1" descr="stemma">
          <a:extLst>
            <a:ext uri="{FF2B5EF4-FFF2-40B4-BE49-F238E27FC236}">
              <a16:creationId xmlns:a16="http://schemas.microsoft.com/office/drawing/2014/main" id="{1BC7ED03-C4CF-4792-94BB-6FA158D0D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25"/>
          <a:ext cx="1133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estioneRisFinanziarie\Contabilita\RAGIONERIA\personale\Produttivit&#224;\PRODUTTIVITA'\incentivo_2023\ccdi_2023_CONTEGGI\incentivo_2023%20_conteggi.xls" TargetMode="External"/><Relationship Id="rId1" Type="http://schemas.openxmlformats.org/officeDocument/2006/relationships/externalLinkPath" Target="/GestioneRisFinanziarie/Contabilita/RAGIONERIA/personale/Produttivit&#224;/PRODUTTIVITA'/incentivo_2023/ccdi_2023_CONTEGGI/incentivo_2023%20_conteg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nnità"/>
      <sheetName val="RIEPILOGO X ellepi"/>
      <sheetName val="REPER."/>
      <sheetName val="budget settore A"/>
      <sheetName val="budget settore B"/>
      <sheetName val="FONDO_A"/>
      <sheetName val="FONDO_B"/>
      <sheetName val="TOTALE_FONDOA+B"/>
      <sheetName val="graduatoria magg.premio"/>
      <sheetName val="RESIDUO"/>
      <sheetName val="liquidato"/>
      <sheetName val="WEB_liquidato_premi"/>
      <sheetName val="WEB_ammontarepremi"/>
    </sheetNames>
    <sheetDataSet>
      <sheetData sheetId="0">
        <row r="12">
          <cell r="F12">
            <v>978.62731200000007</v>
          </cell>
        </row>
        <row r="25">
          <cell r="D25">
            <v>1872</v>
          </cell>
        </row>
        <row r="26">
          <cell r="K26">
            <v>67.2</v>
          </cell>
        </row>
        <row r="41">
          <cell r="D41">
            <v>621</v>
          </cell>
        </row>
        <row r="55">
          <cell r="H55">
            <v>4654.6393975903611</v>
          </cell>
        </row>
        <row r="67">
          <cell r="H67">
            <v>1078.0053815261044</v>
          </cell>
        </row>
        <row r="81">
          <cell r="H81">
            <v>2056</v>
          </cell>
        </row>
        <row r="91">
          <cell r="B91">
            <v>246.6</v>
          </cell>
        </row>
      </sheetData>
      <sheetData sheetId="1"/>
      <sheetData sheetId="2"/>
      <sheetData sheetId="3"/>
      <sheetData sheetId="4"/>
      <sheetData sheetId="5">
        <row r="9">
          <cell r="F9">
            <v>3.6970707639069218</v>
          </cell>
          <cell r="G9">
            <v>916.87354944891661</v>
          </cell>
        </row>
        <row r="10">
          <cell r="F10">
            <v>15.403845337818186</v>
          </cell>
          <cell r="G10">
            <v>751.70765248552755</v>
          </cell>
        </row>
        <row r="11">
          <cell r="G11">
            <v>849.75749558106793</v>
          </cell>
        </row>
        <row r="28">
          <cell r="F28">
            <v>3.4126807051448513</v>
          </cell>
        </row>
        <row r="29">
          <cell r="F29">
            <v>3.8707762117987947</v>
          </cell>
        </row>
        <row r="34">
          <cell r="F34">
            <v>2.8755816401668044</v>
          </cell>
        </row>
        <row r="40">
          <cell r="G40">
            <v>383.57109175534328</v>
          </cell>
        </row>
        <row r="58">
          <cell r="G58">
            <v>18629.780045341169</v>
          </cell>
        </row>
      </sheetData>
      <sheetData sheetId="6">
        <row r="8">
          <cell r="G8">
            <v>3.745931672634244</v>
          </cell>
        </row>
        <row r="9">
          <cell r="G9">
            <v>37.457818353673375</v>
          </cell>
        </row>
        <row r="10">
          <cell r="G10">
            <v>13.831132329726438</v>
          </cell>
        </row>
        <row r="14">
          <cell r="G14">
            <v>0</v>
          </cell>
        </row>
        <row r="18">
          <cell r="G18">
            <v>8.7407569649247456</v>
          </cell>
        </row>
        <row r="19">
          <cell r="G19">
            <v>0</v>
          </cell>
        </row>
        <row r="20">
          <cell r="G20">
            <v>0</v>
          </cell>
        </row>
        <row r="25">
          <cell r="G25">
            <v>0</v>
          </cell>
        </row>
        <row r="26">
          <cell r="G26">
            <v>48.408963154042532</v>
          </cell>
        </row>
        <row r="27">
          <cell r="G27">
            <v>3.9219328315300124</v>
          </cell>
        </row>
        <row r="32">
          <cell r="G32">
            <v>8.7407569649247456</v>
          </cell>
        </row>
        <row r="33">
          <cell r="G33">
            <v>24.204481577021269</v>
          </cell>
        </row>
        <row r="38">
          <cell r="G38">
            <v>4.6824145907928054</v>
          </cell>
          <cell r="H38">
            <v>383.95799644501005</v>
          </cell>
        </row>
        <row r="39">
          <cell r="G39">
            <v>209.77217366751768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14.870661986217964</v>
          </cell>
        </row>
        <row r="43">
          <cell r="G43">
            <v>0</v>
          </cell>
        </row>
        <row r="44">
          <cell r="G44">
            <v>19.017806953373857</v>
          </cell>
        </row>
        <row r="49">
          <cell r="G49">
            <v>11.237795017902732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12.911125096988748</v>
          </cell>
        </row>
        <row r="53">
          <cell r="G53">
            <v>2.185126809036642</v>
          </cell>
        </row>
        <row r="56">
          <cell r="H56">
            <v>18481.911122029698</v>
          </cell>
        </row>
      </sheetData>
      <sheetData sheetId="7">
        <row r="8">
          <cell r="C8">
            <v>928.99105481329252</v>
          </cell>
        </row>
        <row r="9">
          <cell r="C9">
            <v>739.79191248504924</v>
          </cell>
        </row>
        <row r="10">
          <cell r="C10">
            <v>847.15685519574436</v>
          </cell>
        </row>
        <row r="13">
          <cell r="B13">
            <v>920.57062021282354</v>
          </cell>
          <cell r="C13">
            <v>932.73698648592676</v>
          </cell>
        </row>
        <row r="17">
          <cell r="B17">
            <v>716.01982840153437</v>
          </cell>
          <cell r="C17">
            <v>716.74207112382908</v>
          </cell>
        </row>
        <row r="18">
          <cell r="B18">
            <v>920.57062021282377</v>
          </cell>
          <cell r="C18">
            <v>932.73698648592676</v>
          </cell>
        </row>
        <row r="19">
          <cell r="B19">
            <v>778.94437094931243</v>
          </cell>
          <cell r="C19">
            <v>789.23898856501501</v>
          </cell>
        </row>
        <row r="24">
          <cell r="B24">
            <v>849.75749558106793</v>
          </cell>
          <cell r="C24">
            <v>860.98798752547077</v>
          </cell>
        </row>
        <row r="25">
          <cell r="B25">
            <v>846.34481487592302</v>
          </cell>
          <cell r="C25">
            <v>812.5790243714282</v>
          </cell>
        </row>
        <row r="26">
          <cell r="B26">
            <v>959.95250052610106</v>
          </cell>
          <cell r="C26">
            <v>972.63934221944305</v>
          </cell>
        </row>
        <row r="31">
          <cell r="B31">
            <v>713.14424676136741</v>
          </cell>
          <cell r="C31">
            <v>716.74207112382908</v>
          </cell>
        </row>
        <row r="32">
          <cell r="B32">
            <v>991.38374484457916</v>
          </cell>
          <cell r="C32">
            <v>980.28150386936125</v>
          </cell>
        </row>
        <row r="37">
          <cell r="B37">
            <v>920.57062021282377</v>
          </cell>
          <cell r="C37">
            <v>722.96481281840909</v>
          </cell>
        </row>
        <row r="38">
          <cell r="B38">
            <v>849.75749558106804</v>
          </cell>
          <cell r="C38">
            <v>860.98798752547077</v>
          </cell>
        </row>
        <row r="39">
          <cell r="B39">
            <v>778.94437094931243</v>
          </cell>
          <cell r="C39">
            <v>789.23898856501501</v>
          </cell>
        </row>
        <row r="40">
          <cell r="B40">
            <v>522.07094156636254</v>
          </cell>
          <cell r="C40">
            <v>514.1000286663924</v>
          </cell>
        </row>
        <row r="41">
          <cell r="B41">
            <v>920.57062021282377</v>
          </cell>
          <cell r="C41">
            <v>932.73698648592676</v>
          </cell>
        </row>
        <row r="42">
          <cell r="B42">
            <v>778.94437094931243</v>
          </cell>
          <cell r="C42">
            <v>770.2211816116411</v>
          </cell>
        </row>
        <row r="47">
          <cell r="B47">
            <v>920.57062021282354</v>
          </cell>
          <cell r="C47">
            <v>921.49919146802404</v>
          </cell>
        </row>
        <row r="48">
          <cell r="B48">
            <v>383.57109175534322</v>
          </cell>
          <cell r="C48">
            <v>388.64041103580286</v>
          </cell>
        </row>
        <row r="49">
          <cell r="B49">
            <v>920.57062021282354</v>
          </cell>
          <cell r="C49">
            <v>932.73698648592676</v>
          </cell>
        </row>
        <row r="50">
          <cell r="B50">
            <v>767.11149782334576</v>
          </cell>
          <cell r="C50">
            <v>764.33860574173389</v>
          </cell>
        </row>
        <row r="51">
          <cell r="B51">
            <v>268.49976422874022</v>
          </cell>
          <cell r="C51">
            <v>269.86316091602527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A65D-7C81-47CD-88E0-DED9FD2FF693}">
  <dimension ref="A1:G27"/>
  <sheetViews>
    <sheetView tabSelected="1" workbookViewId="0">
      <selection activeCell="D28" sqref="D28"/>
    </sheetView>
  </sheetViews>
  <sheetFormatPr defaultRowHeight="15" x14ac:dyDescent="0.25"/>
  <cols>
    <col min="1" max="1" width="58.7109375" customWidth="1"/>
    <col min="2" max="2" width="24.5703125" customWidth="1"/>
    <col min="3" max="3" width="44" customWidth="1"/>
    <col min="4" max="4" width="25.85546875" customWidth="1"/>
    <col min="5" max="5" width="21.140625" customWidth="1"/>
    <col min="6" max="6" width="19.28515625" customWidth="1"/>
  </cols>
  <sheetData>
    <row r="1" spans="1:7" ht="80.25" customHeight="1" x14ac:dyDescent="0.25"/>
    <row r="2" spans="1:7" ht="39.75" customHeight="1" x14ac:dyDescent="0.3">
      <c r="A2" s="73" t="s">
        <v>0</v>
      </c>
      <c r="B2" s="73"/>
      <c r="C2" s="73"/>
      <c r="D2" s="73"/>
      <c r="E2" s="73"/>
      <c r="F2" s="73"/>
      <c r="G2" s="73"/>
    </row>
    <row r="3" spans="1:7" ht="21.75" customHeight="1" x14ac:dyDescent="0.3">
      <c r="A3" s="66"/>
      <c r="B3" s="66"/>
      <c r="C3" s="66"/>
      <c r="D3" s="66"/>
      <c r="E3" s="66"/>
      <c r="F3" s="66"/>
      <c r="G3" s="66"/>
    </row>
    <row r="4" spans="1:7" x14ac:dyDescent="0.25">
      <c r="D4" t="s">
        <v>28</v>
      </c>
    </row>
    <row r="5" spans="1:7" ht="18.75" x14ac:dyDescent="0.3">
      <c r="A5" s="27"/>
      <c r="B5" s="27"/>
      <c r="C5" s="27"/>
    </row>
    <row r="6" spans="1:7" ht="19.5" thickBot="1" x14ac:dyDescent="0.35">
      <c r="A6" s="28" t="s">
        <v>29</v>
      </c>
      <c r="B6" s="27"/>
      <c r="C6" s="27"/>
    </row>
    <row r="7" spans="1:7" ht="15.75" thickBot="1" x14ac:dyDescent="0.3">
      <c r="A7" s="33"/>
      <c r="B7" s="70" t="s">
        <v>31</v>
      </c>
      <c r="C7" s="71"/>
      <c r="D7" s="72"/>
    </row>
    <row r="8" spans="1:7" ht="15.75" thickBot="1" x14ac:dyDescent="0.3">
      <c r="B8" s="34" t="s">
        <v>32</v>
      </c>
      <c r="C8" s="35" t="s">
        <v>33</v>
      </c>
    </row>
    <row r="9" spans="1:7" x14ac:dyDescent="0.25">
      <c r="B9" s="36" t="s">
        <v>34</v>
      </c>
      <c r="C9" s="37">
        <v>0</v>
      </c>
    </row>
    <row r="10" spans="1:7" x14ac:dyDescent="0.25">
      <c r="B10" s="38" t="s">
        <v>35</v>
      </c>
      <c r="C10" s="39">
        <v>0.6</v>
      </c>
    </row>
    <row r="11" spans="1:7" x14ac:dyDescent="0.25">
      <c r="B11" s="38" t="s">
        <v>36</v>
      </c>
      <c r="C11" s="39">
        <v>0.8</v>
      </c>
    </row>
    <row r="12" spans="1:7" ht="15.75" thickBot="1" x14ac:dyDescent="0.3">
      <c r="B12" s="40" t="s">
        <v>37</v>
      </c>
      <c r="C12" s="41">
        <v>1</v>
      </c>
    </row>
    <row r="14" spans="1:7" x14ac:dyDescent="0.25">
      <c r="A14" t="s">
        <v>38</v>
      </c>
    </row>
    <row r="15" spans="1:7" x14ac:dyDescent="0.25">
      <c r="A15" t="s">
        <v>39</v>
      </c>
      <c r="B15" s="42">
        <f>(14400/12)*4-(((14400/12)/36)*12)*4</f>
        <v>3200</v>
      </c>
      <c r="C15" t="s">
        <v>40</v>
      </c>
    </row>
    <row r="18" spans="1:4" x14ac:dyDescent="0.25">
      <c r="A18" t="s">
        <v>41</v>
      </c>
    </row>
    <row r="19" spans="1:4" ht="15.75" thickBot="1" x14ac:dyDescent="0.3"/>
    <row r="20" spans="1:4" ht="45" x14ac:dyDescent="0.3">
      <c r="A20" s="29"/>
      <c r="B20" s="44" t="s">
        <v>30</v>
      </c>
      <c r="C20" s="45" t="s">
        <v>71</v>
      </c>
      <c r="D20" s="46" t="s">
        <v>42</v>
      </c>
    </row>
    <row r="21" spans="1:4" ht="18.75" x14ac:dyDescent="0.3">
      <c r="A21" s="30"/>
      <c r="B21" s="13"/>
      <c r="C21" s="13"/>
      <c r="D21" s="47"/>
    </row>
    <row r="22" spans="1:4" ht="18.75" x14ac:dyDescent="0.3">
      <c r="A22" s="31" t="s">
        <v>66</v>
      </c>
      <c r="B22" s="48">
        <v>2481.7669999999998</v>
      </c>
      <c r="C22" s="48">
        <v>533.33000000000004</v>
      </c>
      <c r="D22" s="49">
        <f>SUM(B22:C22)</f>
        <v>3015.0969999999998</v>
      </c>
    </row>
    <row r="23" spans="1:4" ht="18.75" x14ac:dyDescent="0.3">
      <c r="A23" s="31" t="s">
        <v>67</v>
      </c>
      <c r="B23" s="48">
        <v>2882.4110000000001</v>
      </c>
      <c r="C23" s="48">
        <v>533.33000000000004</v>
      </c>
      <c r="D23" s="49">
        <f t="shared" ref="D23:D26" si="0">SUM(B23:C23)</f>
        <v>3415.741</v>
      </c>
    </row>
    <row r="24" spans="1:4" ht="18.75" x14ac:dyDescent="0.3">
      <c r="A24" s="30" t="s">
        <v>68</v>
      </c>
      <c r="B24" s="48">
        <v>2882.4110000000001</v>
      </c>
      <c r="C24" s="48">
        <v>533.34</v>
      </c>
      <c r="D24" s="49">
        <f t="shared" si="0"/>
        <v>3415.7510000000002</v>
      </c>
    </row>
    <row r="25" spans="1:4" ht="18.75" x14ac:dyDescent="0.3">
      <c r="A25" s="30" t="s">
        <v>69</v>
      </c>
      <c r="B25" s="48">
        <v>1921.6073333333334</v>
      </c>
      <c r="C25" s="48">
        <v>0</v>
      </c>
      <c r="D25" s="49">
        <f t="shared" si="0"/>
        <v>1921.6073333333334</v>
      </c>
    </row>
    <row r="26" spans="1:4" ht="19.5" thickBot="1" x14ac:dyDescent="0.35">
      <c r="A26" s="32" t="s">
        <v>70</v>
      </c>
      <c r="B26" s="68">
        <v>320.26788888888888</v>
      </c>
      <c r="C26" s="50">
        <v>1600</v>
      </c>
      <c r="D26" s="69">
        <f t="shared" si="0"/>
        <v>1920.2678888888888</v>
      </c>
    </row>
    <row r="27" spans="1:4" x14ac:dyDescent="0.25">
      <c r="C27" s="43">
        <f>SUM(C22:C26)</f>
        <v>3200</v>
      </c>
      <c r="D27" s="43">
        <f>SUM(D22:D26)</f>
        <v>13688.464222222223</v>
      </c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7D85-BB0E-4C4B-A5D5-C67B8E1242D0}">
  <dimension ref="A1:G49"/>
  <sheetViews>
    <sheetView zoomScaleNormal="100" workbookViewId="0">
      <selection activeCell="I10" sqref="I10"/>
    </sheetView>
  </sheetViews>
  <sheetFormatPr defaultRowHeight="15" x14ac:dyDescent="0.25"/>
  <cols>
    <col min="1" max="1" width="18.85546875" customWidth="1"/>
    <col min="2" max="2" width="9.28515625" customWidth="1"/>
    <col min="3" max="3" width="12" customWidth="1"/>
    <col min="4" max="4" width="12.5703125" customWidth="1"/>
    <col min="5" max="5" width="13.140625" customWidth="1"/>
    <col min="6" max="7" width="13" customWidth="1"/>
  </cols>
  <sheetData>
    <row r="1" spans="1:7" ht="53.25" customHeight="1" x14ac:dyDescent="0.25"/>
    <row r="2" spans="1:7" ht="42" customHeight="1" x14ac:dyDescent="0.25"/>
    <row r="3" spans="1:7" x14ac:dyDescent="0.25">
      <c r="A3" s="78" t="s">
        <v>0</v>
      </c>
      <c r="B3" s="78"/>
      <c r="C3" s="78"/>
      <c r="D3" s="78"/>
      <c r="E3" s="78"/>
      <c r="F3" s="78"/>
      <c r="G3" s="78"/>
    </row>
    <row r="4" spans="1:7" x14ac:dyDescent="0.25">
      <c r="A4" s="25" t="s">
        <v>1</v>
      </c>
      <c r="B4" s="25"/>
      <c r="C4" s="25"/>
      <c r="D4" s="25"/>
      <c r="E4" s="26"/>
      <c r="F4" s="26"/>
      <c r="G4" s="26"/>
    </row>
    <row r="6" spans="1:7" x14ac:dyDescent="0.25">
      <c r="A6" s="2" t="s">
        <v>2</v>
      </c>
      <c r="B6" s="3" t="s">
        <v>3</v>
      </c>
      <c r="C6" s="4" t="s">
        <v>4</v>
      </c>
      <c r="D6" s="5" t="s">
        <v>5</v>
      </c>
      <c r="E6" s="6" t="s">
        <v>6</v>
      </c>
      <c r="F6" s="6" t="s">
        <v>6</v>
      </c>
      <c r="G6" s="7" t="s">
        <v>7</v>
      </c>
    </row>
    <row r="7" spans="1:7" x14ac:dyDescent="0.25">
      <c r="A7" s="2"/>
      <c r="B7" s="8" t="s">
        <v>8</v>
      </c>
      <c r="C7" s="9" t="s">
        <v>9</v>
      </c>
      <c r="D7" s="10" t="s">
        <v>10</v>
      </c>
      <c r="E7" s="11" t="s">
        <v>11</v>
      </c>
      <c r="F7" s="11" t="s">
        <v>12</v>
      </c>
      <c r="G7" s="12"/>
    </row>
    <row r="8" spans="1:7" x14ac:dyDescent="0.25">
      <c r="A8" s="13"/>
      <c r="B8" s="13"/>
      <c r="C8" s="13"/>
      <c r="D8" s="13"/>
      <c r="E8" s="13"/>
      <c r="F8" s="14"/>
      <c r="G8" s="13"/>
    </row>
    <row r="9" spans="1:7" x14ac:dyDescent="0.25">
      <c r="A9" s="79" t="s">
        <v>13</v>
      </c>
      <c r="B9" s="13" t="s">
        <v>14</v>
      </c>
      <c r="C9" s="15">
        <v>1</v>
      </c>
      <c r="D9" s="16">
        <f>[1]FONDO_A!F9+[1]FONDO_B!G8</f>
        <v>7.4430024365411658</v>
      </c>
      <c r="E9" s="16">
        <f>[1]FONDO_A!G9</f>
        <v>916.87354944891661</v>
      </c>
      <c r="F9" s="17">
        <f>'[1]TOTALE_FONDOA+B'!C8</f>
        <v>928.99105481329252</v>
      </c>
      <c r="G9" s="16">
        <f>E9+F9</f>
        <v>1845.864604262209</v>
      </c>
    </row>
    <row r="10" spans="1:7" x14ac:dyDescent="0.25">
      <c r="A10" s="80"/>
      <c r="B10" s="13" t="s">
        <v>14</v>
      </c>
      <c r="C10" s="15">
        <v>1</v>
      </c>
      <c r="D10" s="16">
        <f>[1]FONDO_A!F10+[1]FONDO_B!G9</f>
        <v>52.861663691491557</v>
      </c>
      <c r="E10" s="16">
        <f>[1]FONDO_A!G10</f>
        <v>751.70765248552755</v>
      </c>
      <c r="F10" s="17">
        <f>'[1]TOTALE_FONDOA+B'!C9</f>
        <v>739.79191248504924</v>
      </c>
      <c r="G10" s="16">
        <f>E10+F10</f>
        <v>1491.4995649705768</v>
      </c>
    </row>
    <row r="11" spans="1:7" x14ac:dyDescent="0.25">
      <c r="A11" s="81"/>
      <c r="B11" s="13" t="s">
        <v>14</v>
      </c>
      <c r="C11" s="15">
        <v>1</v>
      </c>
      <c r="D11" s="16">
        <f>[1]FONDO_A!F11+[1]FONDO_B!G10</f>
        <v>13.831132329726438</v>
      </c>
      <c r="E11" s="16">
        <f>[1]FONDO_A!G11</f>
        <v>849.75749558106793</v>
      </c>
      <c r="F11" s="17">
        <f>'[1]TOTALE_FONDOA+B'!C10</f>
        <v>847.15685519574436</v>
      </c>
      <c r="G11" s="16">
        <f>E11+F11</f>
        <v>1696.9143507768122</v>
      </c>
    </row>
    <row r="12" spans="1:7" x14ac:dyDescent="0.25">
      <c r="A12" s="13"/>
      <c r="B12" s="13"/>
      <c r="C12" s="13"/>
      <c r="D12" s="16"/>
      <c r="E12" s="18"/>
      <c r="F12" s="19"/>
      <c r="G12" s="16"/>
    </row>
    <row r="13" spans="1:7" x14ac:dyDescent="0.25">
      <c r="A13" s="20"/>
      <c r="B13" s="20"/>
      <c r="C13" s="20"/>
      <c r="D13" s="18"/>
      <c r="E13" s="18"/>
      <c r="F13" s="17"/>
      <c r="G13" s="16"/>
    </row>
    <row r="14" spans="1:7" x14ac:dyDescent="0.25">
      <c r="A14" s="21" t="s">
        <v>15</v>
      </c>
      <c r="B14" s="13" t="s">
        <v>14</v>
      </c>
      <c r="C14" s="15">
        <v>1</v>
      </c>
      <c r="D14" s="16">
        <f>[1]FONDO_A!F15+[1]FONDO_B!G14</f>
        <v>0</v>
      </c>
      <c r="E14" s="16">
        <f>'[1]TOTALE_FONDOA+B'!B13</f>
        <v>920.57062021282354</v>
      </c>
      <c r="F14" s="17">
        <f>'[1]TOTALE_FONDOA+B'!C13</f>
        <v>932.73698648592676</v>
      </c>
      <c r="G14" s="16">
        <f>E14+F14</f>
        <v>1853.3076066987503</v>
      </c>
    </row>
    <row r="15" spans="1:7" x14ac:dyDescent="0.25">
      <c r="A15" s="13"/>
      <c r="B15" s="13"/>
      <c r="C15" s="13"/>
      <c r="D15" s="16"/>
      <c r="E15" s="18"/>
      <c r="F15" s="19"/>
      <c r="G15" s="16"/>
    </row>
    <row r="16" spans="1:7" x14ac:dyDescent="0.25">
      <c r="A16" s="13"/>
      <c r="B16" s="13"/>
      <c r="C16" s="13"/>
      <c r="D16" s="16"/>
      <c r="E16" s="16"/>
      <c r="F16" s="17"/>
      <c r="G16" s="16"/>
    </row>
    <row r="17" spans="1:7" x14ac:dyDescent="0.25">
      <c r="A17" s="82" t="s">
        <v>16</v>
      </c>
      <c r="B17" s="13" t="s">
        <v>17</v>
      </c>
      <c r="C17" s="15">
        <v>1</v>
      </c>
      <c r="D17" s="16">
        <f>[1]FONDO_A!F20+[1]FONDO_B!G18</f>
        <v>8.7407569649247456</v>
      </c>
      <c r="E17" s="16">
        <f>'[1]TOTALE_FONDOA+B'!B17</f>
        <v>716.01982840153437</v>
      </c>
      <c r="F17" s="17">
        <f>'[1]TOTALE_FONDOA+B'!C17</f>
        <v>716.74207112382908</v>
      </c>
      <c r="G17" s="16">
        <f>E17+F17</f>
        <v>1432.7618995253633</v>
      </c>
    </row>
    <row r="18" spans="1:7" x14ac:dyDescent="0.25">
      <c r="A18" s="79"/>
      <c r="B18" s="13" t="s">
        <v>18</v>
      </c>
      <c r="C18" s="15">
        <v>1</v>
      </c>
      <c r="D18" s="16">
        <f>[1]FONDO_A!F21+[1]FONDO_B!G19</f>
        <v>0</v>
      </c>
      <c r="E18" s="16">
        <f>'[1]TOTALE_FONDOA+B'!B18</f>
        <v>920.57062021282377</v>
      </c>
      <c r="F18" s="17">
        <f>'[1]TOTALE_FONDOA+B'!C18</f>
        <v>932.73698648592676</v>
      </c>
      <c r="G18" s="16">
        <f>E18+F18</f>
        <v>1853.3076066987505</v>
      </c>
    </row>
    <row r="19" spans="1:7" x14ac:dyDescent="0.25">
      <c r="A19" s="83"/>
      <c r="B19" s="13" t="s">
        <v>19</v>
      </c>
      <c r="C19" s="15">
        <v>1</v>
      </c>
      <c r="D19" s="16">
        <f>[1]FONDO_A!F22+[1]FONDO_B!G20</f>
        <v>0</v>
      </c>
      <c r="E19" s="16">
        <f>'[1]TOTALE_FONDOA+B'!B19</f>
        <v>778.94437094931243</v>
      </c>
      <c r="F19" s="17">
        <f>'[1]TOTALE_FONDOA+B'!C19</f>
        <v>789.23898856501501</v>
      </c>
      <c r="G19" s="16">
        <f>E19+F19</f>
        <v>1568.1833595143275</v>
      </c>
    </row>
    <row r="20" spans="1:7" x14ac:dyDescent="0.25">
      <c r="A20" s="13"/>
      <c r="B20" s="13"/>
      <c r="C20" s="13"/>
      <c r="D20" s="16"/>
      <c r="E20" s="16"/>
      <c r="F20" s="19"/>
      <c r="G20" s="16"/>
    </row>
    <row r="21" spans="1:7" x14ac:dyDescent="0.25">
      <c r="A21" s="20"/>
      <c r="B21" s="20"/>
      <c r="C21" s="20"/>
      <c r="D21" s="18"/>
      <c r="E21" s="16"/>
      <c r="F21" s="17"/>
      <c r="G21" s="16"/>
    </row>
    <row r="22" spans="1:7" x14ac:dyDescent="0.25">
      <c r="A22" s="82" t="s">
        <v>20</v>
      </c>
      <c r="B22" s="13" t="s">
        <v>21</v>
      </c>
      <c r="C22" s="15">
        <v>1</v>
      </c>
      <c r="D22" s="16">
        <f>[1]FONDO_A!F27+[1]FONDO_B!G25</f>
        <v>0</v>
      </c>
      <c r="E22" s="16">
        <f>'[1]TOTALE_FONDOA+B'!B24</f>
        <v>849.75749558106793</v>
      </c>
      <c r="F22" s="17">
        <f>'[1]TOTALE_FONDOA+B'!C24</f>
        <v>860.98798752547077</v>
      </c>
      <c r="G22" s="16">
        <f>E22+F22</f>
        <v>1710.7454831065388</v>
      </c>
    </row>
    <row r="23" spans="1:7" x14ac:dyDescent="0.25">
      <c r="A23" s="79"/>
      <c r="B23" s="13" t="s">
        <v>21</v>
      </c>
      <c r="C23" s="15">
        <v>1</v>
      </c>
      <c r="D23" s="16">
        <f>[1]FONDO_A!F28+[1]FONDO_B!G26</f>
        <v>51.821643859187382</v>
      </c>
      <c r="E23" s="16">
        <f>'[1]TOTALE_FONDOA+B'!B25</f>
        <v>846.34481487592302</v>
      </c>
      <c r="F23" s="17">
        <f>'[1]TOTALE_FONDOA+B'!C25</f>
        <v>812.5790243714282</v>
      </c>
      <c r="G23" s="16">
        <f>E23+F23</f>
        <v>1658.9238392473512</v>
      </c>
    </row>
    <row r="24" spans="1:7" x14ac:dyDescent="0.25">
      <c r="A24" s="83"/>
      <c r="B24" s="13" t="s">
        <v>22</v>
      </c>
      <c r="C24" s="15">
        <v>1</v>
      </c>
      <c r="D24" s="16">
        <f>[1]FONDO_A!F29+[1]FONDO_B!G27</f>
        <v>7.7927090433288075</v>
      </c>
      <c r="E24" s="16">
        <f>'[1]TOTALE_FONDOA+B'!B26</f>
        <v>959.95250052610106</v>
      </c>
      <c r="F24" s="17">
        <f>'[1]TOTALE_FONDOA+B'!C26</f>
        <v>972.63934221944305</v>
      </c>
      <c r="G24" s="16">
        <f>E24+F24</f>
        <v>1932.591842745544</v>
      </c>
    </row>
    <row r="25" spans="1:7" x14ac:dyDescent="0.25">
      <c r="A25" s="13"/>
      <c r="B25" s="13"/>
      <c r="C25" s="13"/>
      <c r="D25" s="16"/>
      <c r="E25" s="16"/>
      <c r="F25" s="19"/>
      <c r="G25" s="16"/>
    </row>
    <row r="26" spans="1:7" x14ac:dyDescent="0.25">
      <c r="A26" s="13"/>
      <c r="B26" s="13"/>
      <c r="C26" s="13"/>
      <c r="D26" s="16"/>
      <c r="E26" s="16"/>
      <c r="F26" s="17"/>
      <c r="G26" s="16"/>
    </row>
    <row r="27" spans="1:7" x14ac:dyDescent="0.25">
      <c r="A27" s="84" t="s">
        <v>23</v>
      </c>
      <c r="B27" s="13" t="s">
        <v>17</v>
      </c>
      <c r="C27" s="15">
        <v>1</v>
      </c>
      <c r="D27" s="16">
        <f>[1]FONDO_A!F34+[1]FONDO_B!G32</f>
        <v>11.616338605091549</v>
      </c>
      <c r="E27" s="16">
        <f>'[1]TOTALE_FONDOA+B'!B31</f>
        <v>713.14424676136741</v>
      </c>
      <c r="F27" s="17">
        <f>'[1]TOTALE_FONDOA+B'!C31</f>
        <v>716.74207112382908</v>
      </c>
      <c r="G27" s="16">
        <f>E27+F27</f>
        <v>1429.8863178851966</v>
      </c>
    </row>
    <row r="28" spans="1:7" x14ac:dyDescent="0.25">
      <c r="A28" s="85"/>
      <c r="B28" s="13" t="s">
        <v>24</v>
      </c>
      <c r="C28" s="15">
        <v>1</v>
      </c>
      <c r="D28" s="16">
        <f>[1]FONDO_A!F35+[1]FONDO_B!G33</f>
        <v>24.204481577021269</v>
      </c>
      <c r="E28" s="16">
        <f>'[1]TOTALE_FONDOA+B'!B32</f>
        <v>991.38374484457916</v>
      </c>
      <c r="F28" s="17">
        <f>'[1]TOTALE_FONDOA+B'!C32</f>
        <v>980.28150386936125</v>
      </c>
      <c r="G28" s="16">
        <f>E28+F28</f>
        <v>1971.6652487139404</v>
      </c>
    </row>
    <row r="29" spans="1:7" x14ac:dyDescent="0.25">
      <c r="A29" s="13"/>
      <c r="B29" s="13"/>
      <c r="C29" s="13"/>
      <c r="D29" s="16"/>
      <c r="E29" s="16"/>
      <c r="F29" s="19"/>
      <c r="G29" s="16"/>
    </row>
    <row r="30" spans="1:7" x14ac:dyDescent="0.25">
      <c r="A30" s="13"/>
      <c r="B30" s="13"/>
      <c r="C30" s="13"/>
      <c r="D30" s="16"/>
      <c r="E30" s="16"/>
      <c r="F30" s="17"/>
      <c r="G30" s="16"/>
    </row>
    <row r="31" spans="1:7" x14ac:dyDescent="0.25">
      <c r="A31" s="82" t="s">
        <v>25</v>
      </c>
      <c r="B31" s="13" t="s">
        <v>14</v>
      </c>
      <c r="C31" s="15">
        <v>1</v>
      </c>
      <c r="D31" s="16">
        <f>[1]FONDO_A!F40+[1]FONDO_B!G38</f>
        <v>4.6824145907928054</v>
      </c>
      <c r="E31" s="16">
        <f>[1]FONDO_A!G40</f>
        <v>383.57109175534328</v>
      </c>
      <c r="F31" s="17">
        <f>[1]FONDO_B!H38</f>
        <v>383.95799644501005</v>
      </c>
      <c r="G31" s="16">
        <f t="shared" ref="G31:G37" si="0">E31+F31</f>
        <v>767.52908820035327</v>
      </c>
    </row>
    <row r="32" spans="1:7" x14ac:dyDescent="0.25">
      <c r="A32" s="79"/>
      <c r="B32" s="13" t="s">
        <v>14</v>
      </c>
      <c r="C32" s="15">
        <v>1</v>
      </c>
      <c r="D32" s="16">
        <f>[1]FONDO_A!F41+[1]FONDO_B!G39</f>
        <v>209.77217366751768</v>
      </c>
      <c r="E32" s="16">
        <f>'[1]TOTALE_FONDOA+B'!B37</f>
        <v>920.57062021282377</v>
      </c>
      <c r="F32" s="17">
        <f>'[1]TOTALE_FONDOA+B'!C37</f>
        <v>722.96481281840909</v>
      </c>
      <c r="G32" s="16">
        <f t="shared" si="0"/>
        <v>1643.535433031233</v>
      </c>
    </row>
    <row r="33" spans="1:7" x14ac:dyDescent="0.25">
      <c r="A33" s="79"/>
      <c r="B33" s="13" t="s">
        <v>21</v>
      </c>
      <c r="C33" s="15">
        <v>1</v>
      </c>
      <c r="D33" s="16">
        <f>[1]FONDO_A!F42+[1]FONDO_B!G40</f>
        <v>0</v>
      </c>
      <c r="E33" s="16">
        <f>'[1]TOTALE_FONDOA+B'!B38</f>
        <v>849.75749558106804</v>
      </c>
      <c r="F33" s="17">
        <f>'[1]TOTALE_FONDOA+B'!C38</f>
        <v>860.98798752547077</v>
      </c>
      <c r="G33" s="16">
        <f t="shared" si="0"/>
        <v>1710.7454831065388</v>
      </c>
    </row>
    <row r="34" spans="1:7" x14ac:dyDescent="0.25">
      <c r="A34" s="79"/>
      <c r="B34" s="13" t="s">
        <v>19</v>
      </c>
      <c r="C34" s="15">
        <v>1</v>
      </c>
      <c r="D34" s="16">
        <f>[1]FONDO_A!F43+[1]FONDO_B!G41</f>
        <v>0</v>
      </c>
      <c r="E34" s="16">
        <f>'[1]TOTALE_FONDOA+B'!B39</f>
        <v>778.94437094931243</v>
      </c>
      <c r="F34" s="17">
        <f>'[1]TOTALE_FONDOA+B'!C39</f>
        <v>789.23898856501501</v>
      </c>
      <c r="G34" s="16">
        <f t="shared" si="0"/>
        <v>1568.1833595143275</v>
      </c>
    </row>
    <row r="35" spans="1:7" x14ac:dyDescent="0.25">
      <c r="A35" s="79"/>
      <c r="B35" s="13" t="s">
        <v>22</v>
      </c>
      <c r="C35" s="15">
        <v>1</v>
      </c>
      <c r="D35" s="16">
        <f>[1]FONDO_A!F44+[1]FONDO_B!G42</f>
        <v>14.870661986217964</v>
      </c>
      <c r="E35" s="16">
        <f>'[1]TOTALE_FONDOA+B'!B40</f>
        <v>522.07094156636254</v>
      </c>
      <c r="F35" s="17">
        <f>'[1]TOTALE_FONDOA+B'!C40</f>
        <v>514.1000286663924</v>
      </c>
      <c r="G35" s="16">
        <f t="shared" si="0"/>
        <v>1036.1709702327548</v>
      </c>
    </row>
    <row r="36" spans="1:7" x14ac:dyDescent="0.25">
      <c r="A36" s="79"/>
      <c r="B36" s="13" t="s">
        <v>14</v>
      </c>
      <c r="C36" s="15">
        <v>1</v>
      </c>
      <c r="D36" s="16">
        <f>[1]FONDO_A!F45+[1]FONDO_B!G43</f>
        <v>0</v>
      </c>
      <c r="E36" s="16">
        <f>'[1]TOTALE_FONDOA+B'!B41</f>
        <v>920.57062021282377</v>
      </c>
      <c r="F36" s="17">
        <f>'[1]TOTALE_FONDOA+B'!C41</f>
        <v>932.73698648592676</v>
      </c>
      <c r="G36" s="16">
        <f t="shared" si="0"/>
        <v>1853.3076066987505</v>
      </c>
    </row>
    <row r="37" spans="1:7" x14ac:dyDescent="0.25">
      <c r="A37" s="83"/>
      <c r="B37" s="13" t="s">
        <v>19</v>
      </c>
      <c r="C37" s="15">
        <v>1</v>
      </c>
      <c r="D37" s="16">
        <f>[1]FONDO_A!F46+[1]FONDO_B!G44</f>
        <v>19.017806953373857</v>
      </c>
      <c r="E37" s="16">
        <f>'[1]TOTALE_FONDOA+B'!B42</f>
        <v>778.94437094931243</v>
      </c>
      <c r="F37" s="17">
        <f>'[1]TOTALE_FONDOA+B'!C42</f>
        <v>770.2211816116411</v>
      </c>
      <c r="G37" s="16">
        <f t="shared" si="0"/>
        <v>1549.1655525609535</v>
      </c>
    </row>
    <row r="38" spans="1:7" x14ac:dyDescent="0.25">
      <c r="A38" s="13"/>
      <c r="B38" s="13"/>
      <c r="C38" s="13"/>
      <c r="D38" s="16"/>
      <c r="E38" s="16"/>
      <c r="F38" s="19"/>
      <c r="G38" s="16"/>
    </row>
    <row r="39" spans="1:7" x14ac:dyDescent="0.25">
      <c r="A39" s="13"/>
      <c r="B39" s="13"/>
      <c r="C39" s="13"/>
      <c r="D39" s="16"/>
      <c r="E39" s="18"/>
      <c r="F39" s="19"/>
      <c r="G39" s="16"/>
    </row>
    <row r="40" spans="1:7" x14ac:dyDescent="0.25">
      <c r="A40" s="13"/>
      <c r="B40" s="13"/>
      <c r="C40" s="13"/>
      <c r="D40" s="16"/>
      <c r="E40" s="16"/>
      <c r="F40" s="19"/>
      <c r="G40" s="16"/>
    </row>
    <row r="41" spans="1:7" x14ac:dyDescent="0.25">
      <c r="A41" s="74" t="s">
        <v>26</v>
      </c>
      <c r="B41" s="13" t="s">
        <v>14</v>
      </c>
      <c r="C41" s="15">
        <v>1</v>
      </c>
      <c r="D41" s="16">
        <f>[1]FONDO_A!F51+[1]FONDO_B!G49</f>
        <v>11.237795017902732</v>
      </c>
      <c r="E41" s="16">
        <f>'[1]TOTALE_FONDOA+B'!B47</f>
        <v>920.57062021282354</v>
      </c>
      <c r="F41" s="17">
        <f>'[1]TOTALE_FONDOA+B'!C47</f>
        <v>921.49919146802404</v>
      </c>
      <c r="G41" s="16">
        <f>E41+F41</f>
        <v>1842.0698116808476</v>
      </c>
    </row>
    <row r="42" spans="1:7" x14ac:dyDescent="0.25">
      <c r="A42" s="75"/>
      <c r="B42" s="13" t="s">
        <v>14</v>
      </c>
      <c r="C42" s="15">
        <v>1</v>
      </c>
      <c r="D42" s="16">
        <f>[1]FONDO_A!F52+[1]FONDO_B!G50</f>
        <v>0</v>
      </c>
      <c r="E42" s="16">
        <f>'[1]TOTALE_FONDOA+B'!B48</f>
        <v>383.57109175534322</v>
      </c>
      <c r="F42" s="17">
        <f>'[1]TOTALE_FONDOA+B'!C48</f>
        <v>388.64041103580286</v>
      </c>
      <c r="G42" s="16">
        <f>E42+F42</f>
        <v>772.21150279114613</v>
      </c>
    </row>
    <row r="43" spans="1:7" x14ac:dyDescent="0.25">
      <c r="A43" s="75"/>
      <c r="B43" s="13" t="s">
        <v>14</v>
      </c>
      <c r="C43" s="15">
        <v>1</v>
      </c>
      <c r="D43" s="16">
        <f>[1]FONDO_A!F53+[1]FONDO_B!G51</f>
        <v>0</v>
      </c>
      <c r="E43" s="16">
        <f>'[1]TOTALE_FONDOA+B'!B49</f>
        <v>920.57062021282354</v>
      </c>
      <c r="F43" s="17">
        <f>'[1]TOTALE_FONDOA+B'!C49</f>
        <v>932.73698648592676</v>
      </c>
      <c r="G43" s="16">
        <f>E43+F43</f>
        <v>1853.3076066987503</v>
      </c>
    </row>
    <row r="44" spans="1:7" x14ac:dyDescent="0.25">
      <c r="A44" s="76"/>
      <c r="B44" s="13" t="s">
        <v>17</v>
      </c>
      <c r="C44" s="15">
        <v>1</v>
      </c>
      <c r="D44" s="16">
        <f>[1]FONDO_A!F54+[1]FONDO_B!G52</f>
        <v>12.911125096988748</v>
      </c>
      <c r="E44" s="16">
        <f>'[1]TOTALE_FONDOA+B'!B50</f>
        <v>767.11149782334576</v>
      </c>
      <c r="F44" s="17">
        <f>'[1]TOTALE_FONDOA+B'!C50</f>
        <v>764.33860574173389</v>
      </c>
      <c r="G44" s="16">
        <f>E44+F44</f>
        <v>1531.4501035650796</v>
      </c>
    </row>
    <row r="45" spans="1:7" x14ac:dyDescent="0.25">
      <c r="A45" s="77"/>
      <c r="B45" s="13" t="s">
        <v>14</v>
      </c>
      <c r="C45" s="15">
        <v>1</v>
      </c>
      <c r="D45" s="16">
        <f>[1]FONDO_A!F55+[1]FONDO_B!G53</f>
        <v>2.185126809036642</v>
      </c>
      <c r="E45" s="16">
        <f>'[1]TOTALE_FONDOA+B'!B51</f>
        <v>268.49976422874022</v>
      </c>
      <c r="F45" s="22">
        <f>'[1]TOTALE_FONDOA+B'!C51</f>
        <v>269.86316091602527</v>
      </c>
      <c r="G45" s="16">
        <f>E45+F45</f>
        <v>538.36292514476554</v>
      </c>
    </row>
    <row r="46" spans="1:7" x14ac:dyDescent="0.25">
      <c r="A46" s="13"/>
      <c r="B46" s="23"/>
      <c r="C46" s="23"/>
      <c r="D46" s="23"/>
      <c r="E46" s="24"/>
      <c r="F46" s="22"/>
      <c r="G46" s="24"/>
    </row>
    <row r="47" spans="1:7" x14ac:dyDescent="0.25">
      <c r="A47" s="23" t="s">
        <v>27</v>
      </c>
      <c r="B47" s="13"/>
      <c r="C47" s="13"/>
      <c r="D47" s="16">
        <f>SUM(D9:D46)</f>
        <v>452.98883262914336</v>
      </c>
      <c r="E47" s="19">
        <f>SUM(E9:E46)</f>
        <v>18629.780045341166</v>
      </c>
      <c r="F47" s="19">
        <f>SUM(F9:F46)</f>
        <v>18481.911122029695</v>
      </c>
      <c r="G47" s="18">
        <f>SUM(G9:G46)</f>
        <v>37111.69116737086</v>
      </c>
    </row>
    <row r="49" spans="3:3" x14ac:dyDescent="0.25">
      <c r="C49" s="1"/>
    </row>
  </sheetData>
  <mergeCells count="7">
    <mergeCell ref="A41:A45"/>
    <mergeCell ref="A3:G3"/>
    <mergeCell ref="A9:A11"/>
    <mergeCell ref="A17:A19"/>
    <mergeCell ref="A22:A24"/>
    <mergeCell ref="A27:A28"/>
    <mergeCell ref="A31:A37"/>
  </mergeCells>
  <printOptions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92FEE-0284-43A0-9914-9945DBB361D9}">
  <dimension ref="A1:C25"/>
  <sheetViews>
    <sheetView workbookViewId="0">
      <selection activeCell="F21" sqref="F21"/>
    </sheetView>
  </sheetViews>
  <sheetFormatPr defaultRowHeight="15" x14ac:dyDescent="0.25"/>
  <cols>
    <col min="1" max="1" width="58.7109375" customWidth="1"/>
    <col min="2" max="2" width="21.85546875" customWidth="1"/>
    <col min="3" max="3" width="22.140625" customWidth="1"/>
  </cols>
  <sheetData>
    <row r="1" spans="1:3" ht="81.75" customHeight="1" x14ac:dyDescent="0.25"/>
    <row r="2" spans="1:3" ht="20.25" x14ac:dyDescent="0.3">
      <c r="A2" s="73" t="s">
        <v>0</v>
      </c>
      <c r="B2" s="86"/>
      <c r="C2" s="86"/>
    </row>
    <row r="3" spans="1:3" ht="20.25" x14ac:dyDescent="0.3">
      <c r="A3" s="66"/>
      <c r="B3" s="67"/>
      <c r="C3" s="67"/>
    </row>
    <row r="4" spans="1:3" ht="17.25" x14ac:dyDescent="0.3">
      <c r="A4" s="51" t="s">
        <v>43</v>
      </c>
    </row>
    <row r="5" spans="1:3" ht="15.75" x14ac:dyDescent="0.25">
      <c r="A5" s="52" t="s">
        <v>44</v>
      </c>
      <c r="B5" s="53" t="s">
        <v>45</v>
      </c>
      <c r="C5" s="53" t="s">
        <v>46</v>
      </c>
    </row>
    <row r="6" spans="1:3" ht="15.75" x14ac:dyDescent="0.25">
      <c r="A6" s="54" t="s">
        <v>47</v>
      </c>
      <c r="B6" s="55">
        <v>18905.64</v>
      </c>
      <c r="C6" s="56">
        <f>[1]FONDO_B!H56</f>
        <v>18481.911122029698</v>
      </c>
    </row>
    <row r="7" spans="1:3" ht="15.75" x14ac:dyDescent="0.25">
      <c r="A7" s="57" t="s">
        <v>48</v>
      </c>
      <c r="B7" s="58">
        <v>18659.04</v>
      </c>
      <c r="C7" s="59">
        <f>[1]FONDO_A!G58</f>
        <v>18629.780045341169</v>
      </c>
    </row>
    <row r="8" spans="1:3" ht="31.5" x14ac:dyDescent="0.25">
      <c r="A8" s="57" t="s">
        <v>49</v>
      </c>
      <c r="B8" s="58">
        <v>246.6</v>
      </c>
      <c r="C8" s="59">
        <f>[1]indennità!B91</f>
        <v>246.6</v>
      </c>
    </row>
    <row r="9" spans="1:3" ht="15.75" x14ac:dyDescent="0.25">
      <c r="A9" s="57" t="s">
        <v>50</v>
      </c>
      <c r="B9" s="58">
        <v>0</v>
      </c>
      <c r="C9" s="59">
        <v>0</v>
      </c>
    </row>
    <row r="10" spans="1:3" ht="15.75" x14ac:dyDescent="0.25">
      <c r="A10" s="57" t="s">
        <v>51</v>
      </c>
      <c r="B10" s="58">
        <v>0</v>
      </c>
      <c r="C10" s="59">
        <v>0</v>
      </c>
    </row>
    <row r="11" spans="1:3" ht="15.75" x14ac:dyDescent="0.25">
      <c r="A11" s="57" t="s">
        <v>52</v>
      </c>
      <c r="B11" s="58">
        <v>1906.88</v>
      </c>
      <c r="C11" s="59">
        <f>[1]indennità!D25+[1]indennità!K26</f>
        <v>1939.2</v>
      </c>
    </row>
    <row r="12" spans="1:3" ht="15.75" x14ac:dyDescent="0.25">
      <c r="A12" s="60" t="s">
        <v>53</v>
      </c>
      <c r="B12" s="58">
        <v>0</v>
      </c>
      <c r="C12" s="59">
        <v>0</v>
      </c>
    </row>
    <row r="13" spans="1:3" ht="15.75" x14ac:dyDescent="0.25">
      <c r="A13" s="57" t="s">
        <v>54</v>
      </c>
      <c r="B13" s="58">
        <v>2465</v>
      </c>
      <c r="C13" s="59">
        <f>[1]indennità!F12+[1]indennità!D41</f>
        <v>1599.6273120000001</v>
      </c>
    </row>
    <row r="14" spans="1:3" ht="15.75" x14ac:dyDescent="0.25">
      <c r="A14" s="57" t="s">
        <v>55</v>
      </c>
      <c r="B14" s="58">
        <v>4383.33</v>
      </c>
      <c r="C14" s="59">
        <f>[1]indennità!H55</f>
        <v>4654.6393975903611</v>
      </c>
    </row>
    <row r="15" spans="1:3" ht="15.75" x14ac:dyDescent="0.25">
      <c r="A15" s="57" t="s">
        <v>56</v>
      </c>
      <c r="B15" s="58">
        <v>1200</v>
      </c>
      <c r="C15" s="59">
        <f>[1]indennità!H67</f>
        <v>1078.0053815261044</v>
      </c>
    </row>
    <row r="16" spans="1:3" ht="15.75" x14ac:dyDescent="0.25">
      <c r="A16" s="57" t="s">
        <v>57</v>
      </c>
      <c r="B16" s="58">
        <v>3000</v>
      </c>
      <c r="C16" s="59">
        <f>[1]indennità!H81</f>
        <v>2056</v>
      </c>
    </row>
    <row r="17" spans="1:3" ht="15.75" x14ac:dyDescent="0.25">
      <c r="A17" s="57" t="s">
        <v>58</v>
      </c>
      <c r="B17" s="58">
        <v>0</v>
      </c>
      <c r="C17" s="59">
        <v>0</v>
      </c>
    </row>
    <row r="18" spans="1:3" ht="15.75" x14ac:dyDescent="0.25">
      <c r="A18" s="57" t="s">
        <v>59</v>
      </c>
      <c r="B18" s="58">
        <v>0</v>
      </c>
      <c r="C18" s="59">
        <v>0</v>
      </c>
    </row>
    <row r="19" spans="1:3" ht="31.5" x14ac:dyDescent="0.25">
      <c r="A19" s="61" t="s">
        <v>60</v>
      </c>
      <c r="B19" s="58">
        <v>0</v>
      </c>
      <c r="C19" s="59">
        <v>0</v>
      </c>
    </row>
    <row r="20" spans="1:3" ht="15.75" x14ac:dyDescent="0.25">
      <c r="A20" s="57" t="s">
        <v>61</v>
      </c>
      <c r="B20" s="58">
        <v>0</v>
      </c>
      <c r="C20" s="59">
        <v>0</v>
      </c>
    </row>
    <row r="21" spans="1:3" ht="31.5" x14ac:dyDescent="0.25">
      <c r="A21" s="57" t="s">
        <v>62</v>
      </c>
      <c r="B21" s="58">
        <v>30000</v>
      </c>
      <c r="C21" s="59">
        <v>0</v>
      </c>
    </row>
    <row r="22" spans="1:3" ht="15.75" x14ac:dyDescent="0.25">
      <c r="A22" s="57" t="s">
        <v>63</v>
      </c>
      <c r="B22" s="58">
        <v>3000</v>
      </c>
      <c r="C22" s="59">
        <v>0</v>
      </c>
    </row>
    <row r="23" spans="1:3" ht="15.75" x14ac:dyDescent="0.25">
      <c r="A23" s="57" t="s">
        <v>64</v>
      </c>
      <c r="B23" s="58">
        <v>0</v>
      </c>
      <c r="C23" s="59">
        <v>0</v>
      </c>
    </row>
    <row r="24" spans="1:3" ht="15.75" x14ac:dyDescent="0.25">
      <c r="A24" s="62" t="s">
        <v>65</v>
      </c>
      <c r="B24" s="58">
        <v>0</v>
      </c>
      <c r="C24" s="59">
        <v>0</v>
      </c>
    </row>
    <row r="25" spans="1:3" ht="15.75" x14ac:dyDescent="0.25">
      <c r="A25" s="63" t="s">
        <v>27</v>
      </c>
      <c r="B25" s="64">
        <f>SUM(B6:B24)</f>
        <v>83766.489999999991</v>
      </c>
      <c r="C25" s="65">
        <f>SUM(C6:C24)-0.01</f>
        <v>48685.753258487326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retribuzione_risultato_P.O.2023</vt:lpstr>
      <vt:lpstr>performance_dipendenti_2023</vt:lpstr>
      <vt:lpstr>liquidato_CCDI_2023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Ufficio Ragioneria</cp:lastModifiedBy>
  <dcterms:created xsi:type="dcterms:W3CDTF">2024-09-19T13:21:26Z</dcterms:created>
  <dcterms:modified xsi:type="dcterms:W3CDTF">2024-09-19T14:28:22Z</dcterms:modified>
</cp:coreProperties>
</file>