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erver\Municipio\GestioneRisFinanziarie\Contabilita\RAGIONERIA\amministrazione trasparente\dati web amministrazione trasparente\performance\"/>
    </mc:Choice>
  </mc:AlternateContent>
  <xr:revisionPtr revIDLastSave="0" documentId="13_ncr:1_{3C677336-E845-4964-B274-478C908E8A8F}" xr6:coauthVersionLast="47" xr6:coauthVersionMax="47" xr10:uidLastSave="{00000000-0000-0000-0000-000000000000}"/>
  <bookViews>
    <workbookView xWindow="-120" yWindow="-120" windowWidth="29040" windowHeight="15840" activeTab="2" xr2:uid="{C285A5F8-6BA3-4BCF-B11B-D528855FDA0E}"/>
  </bookViews>
  <sheets>
    <sheet name="retribuzione_risultato_P.O.2022" sheetId="1" r:id="rId1"/>
    <sheet name="performance_dipendenti_2022" sheetId="2" r:id="rId2"/>
    <sheet name="Liquidato_CCDI_2022" sheetId="3" r:id="rId3"/>
  </sheets>
  <definedNames>
    <definedName name="_xlnm.Print_Area" localSheetId="1">performance_dipendenti_2022!#REF!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  <c r="F51" i="2"/>
  <c r="D51" i="2"/>
  <c r="G48" i="2"/>
  <c r="G47" i="2"/>
  <c r="G46" i="2"/>
  <c r="G45" i="2"/>
  <c r="G41" i="2"/>
  <c r="G40" i="2"/>
  <c r="G39" i="2"/>
  <c r="G38" i="2"/>
  <c r="G37" i="2"/>
  <c r="G36" i="2"/>
  <c r="G35" i="2"/>
  <c r="G32" i="2"/>
  <c r="G31" i="2"/>
  <c r="G30" i="2"/>
  <c r="G27" i="2"/>
  <c r="G26" i="2"/>
  <c r="G25" i="2"/>
  <c r="G22" i="2"/>
  <c r="G21" i="2"/>
  <c r="G20" i="2"/>
  <c r="C11" i="1"/>
  <c r="D11" i="1" s="1"/>
  <c r="F11" i="1" s="1"/>
  <c r="D10" i="1"/>
  <c r="F10" i="1" s="1"/>
  <c r="C10" i="1"/>
  <c r="F9" i="1"/>
  <c r="D9" i="1"/>
  <c r="F8" i="1"/>
  <c r="D8" i="1"/>
  <c r="C7" i="1"/>
  <c r="C13" i="1" s="1"/>
  <c r="D7" i="1" l="1"/>
  <c r="D13" i="1" l="1"/>
  <c r="F7" i="1"/>
  <c r="F13" i="1" s="1"/>
  <c r="C26" i="3" l="1"/>
  <c r="B26" i="3" l="1"/>
</calcChain>
</file>

<file path=xl/sharedStrings.xml><?xml version="1.0" encoding="utf-8"?>
<sst xmlns="http://schemas.openxmlformats.org/spreadsheetml/2006/main" count="90" uniqueCount="70">
  <si>
    <t>COMUNE DI TERNO D'ISOLA</t>
  </si>
  <si>
    <t>% di riparto proporzionata all'indennità di posizione</t>
  </si>
  <si>
    <t>indennità di risultato annua complessiva € 9.750,00</t>
  </si>
  <si>
    <t>% erogazione dell'indennità in base al valore % della fascia **</t>
  </si>
  <si>
    <t>SETTORE POLIZIA LOCALE</t>
  </si>
  <si>
    <t>SETTORE AFFARI GENERALI</t>
  </si>
  <si>
    <t>SETTORE GESTIONE RISORSE FINANZIARIE</t>
  </si>
  <si>
    <t>SETTORE GESTIONEN TERRITORIO</t>
  </si>
  <si>
    <t>**come da scheda di valutazione adottata con del di G.C. n. 28 del 09/02/2017</t>
  </si>
  <si>
    <t>valore % della fascia</t>
  </si>
  <si>
    <t>% di erogazione del premio</t>
  </si>
  <si>
    <t>0-50%</t>
  </si>
  <si>
    <t>51-70%</t>
  </si>
  <si>
    <t>71-85%</t>
  </si>
  <si>
    <t>86-100%</t>
  </si>
  <si>
    <t>UFFICI</t>
  </si>
  <si>
    <t>%</t>
  </si>
  <si>
    <t>decurtazione</t>
  </si>
  <si>
    <t xml:space="preserve">performance </t>
  </si>
  <si>
    <t>TOTALE</t>
  </si>
  <si>
    <t>categoria</t>
  </si>
  <si>
    <t>ragg.obiettivi settore</t>
  </si>
  <si>
    <t>assenze</t>
  </si>
  <si>
    <t>organizzativa</t>
  </si>
  <si>
    <t>individuale</t>
  </si>
  <si>
    <t>SEGRETERIA</t>
  </si>
  <si>
    <t>D</t>
  </si>
  <si>
    <t>C</t>
  </si>
  <si>
    <t>BIBLIOTECA</t>
  </si>
  <si>
    <t xml:space="preserve"> RAGIONERIA</t>
  </si>
  <si>
    <t>C p.t.</t>
  </si>
  <si>
    <t xml:space="preserve">C </t>
  </si>
  <si>
    <t>B1</t>
  </si>
  <si>
    <t>ANAGRAFE</t>
  </si>
  <si>
    <t>B3</t>
  </si>
  <si>
    <t>D p.t.</t>
  </si>
  <si>
    <t>SERVIZI SOCIALI</t>
  </si>
  <si>
    <t>B1 p.t.</t>
  </si>
  <si>
    <t>TECNICO</t>
  </si>
  <si>
    <t>POLIZIA LOCALE</t>
  </si>
  <si>
    <t>Totale</t>
  </si>
  <si>
    <t>Finalità del compenso</t>
  </si>
  <si>
    <t>Risorse assegnate</t>
  </si>
  <si>
    <t>Risorse liquidate</t>
  </si>
  <si>
    <t>Compenso per l’erogazione della performance individuale</t>
  </si>
  <si>
    <t xml:space="preserve">Compenso per erogazione della performance organizzativa </t>
  </si>
  <si>
    <t xml:space="preserve">Compenso per la maggiorazione della performance individuale </t>
  </si>
  <si>
    <t>Risorse destinate alla progressione economica dell’anno</t>
  </si>
  <si>
    <t>Indennità di turno</t>
  </si>
  <si>
    <t>Indennità per orario ordinario notturno, festivo, festivo-notturno</t>
  </si>
  <si>
    <t>Indennità per particolari condizioni di lavoro</t>
  </si>
  <si>
    <t>Indennità per orario ordinario estivo, notturno ed estivo-notturno.</t>
  </si>
  <si>
    <t>Indennità per specifiche responsabilità</t>
  </si>
  <si>
    <t>Indennità per deleghe formali di specifiche responsabilità</t>
  </si>
  <si>
    <t>Indennità per il servizio esterno personale PL</t>
  </si>
  <si>
    <t>Indennità di funzione personale PL</t>
  </si>
  <si>
    <t>Indennità funzionari ex 8^ qualifica funzionale</t>
  </si>
  <si>
    <t>Indennità per il personale temporaneamente distaccato o assegnato ad unioni di comuni o per servizi in convenzione</t>
  </si>
  <si>
    <t>Risorse destinate ai messi notificatori</t>
  </si>
  <si>
    <t>Compensi destinati a finanziare specifiche disposizioni di legge</t>
  </si>
  <si>
    <t>Progetti specifici finanziati (art. 67 c. 5, lett. b)</t>
  </si>
  <si>
    <t>Progetti per la Polizia Locale</t>
  </si>
  <si>
    <t xml:space="preserve">INDENNITA' DI RISULTATO ANNO 2022 </t>
  </si>
  <si>
    <t>indennità di risultato spettante per l'anno 2022</t>
  </si>
  <si>
    <t>indennità di risultato liquidata anno 2022</t>
  </si>
  <si>
    <t>SETTORE AFFARI GENERALI - sostituzione P.O.</t>
  </si>
  <si>
    <t xml:space="preserve"> PREMI CORRELATI ALLA PERFORMANCE ORGANIZZATIVA E INDIVIDUALE ANNO 2022 Art.16 C.C.D.I. 2022</t>
  </si>
  <si>
    <t>Ex</t>
  </si>
  <si>
    <t>Premi correlati alla Performance anno 2022</t>
  </si>
  <si>
    <t>Indennità di reperibilità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</si>
</sst>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5" formatCode="_-* #,##0.000_-;\-* #,##0.000_-;_-* &quot;-&quot;_-;_-@_-"/>
    <numFmt numFmtId="166" formatCode="_-&quot;€ &quot;* #,##0.00_-;&quot;-€ &quot;* #,##0.00_-;_-&quot;€ &quot;* \-??_-;_-@_-"/>
    <numFmt numFmtId="167" formatCode="#,##0.00\ &quot;€&quot;"/>
    <numFmt numFmtId="168" formatCode="_-[$€-2]\ * #,##0.00_-;\-[$€-2]\ * #,##0.00_-;_-[$€-2]\ * &quot;-&quot;??_-;_-@_-"/>
    <numFmt numFmtId="169" formatCode="[$€-2]\ #,##0.00;[Red]\-[$€-2]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i/>
      <sz val="13"/>
      <color theme="1"/>
      <name val="Calibri Light"/>
      <family val="2"/>
      <scheme val="maj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sz val="12"/>
      <name val="Calibri Light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EFDC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9" fillId="0" borderId="0" applyFill="0" applyBorder="0" applyAlignment="0" applyProtection="0"/>
  </cellStyleXfs>
  <cellXfs count="10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/>
    <xf numFmtId="44" fontId="3" fillId="0" borderId="8" xfId="1" applyFont="1" applyFill="1" applyBorder="1"/>
    <xf numFmtId="44" fontId="3" fillId="0" borderId="11" xfId="1" applyFont="1" applyFill="1" applyBorder="1"/>
    <xf numFmtId="0" fontId="0" fillId="0" borderId="7" xfId="0" applyBorder="1"/>
    <xf numFmtId="0" fontId="3" fillId="0" borderId="8" xfId="0" applyFont="1" applyBorder="1"/>
    <xf numFmtId="0" fontId="3" fillId="0" borderId="12" xfId="0" applyFont="1" applyBorder="1" applyAlignment="1">
      <alignment vertical="center"/>
    </xf>
    <xf numFmtId="44" fontId="3" fillId="0" borderId="10" xfId="0" applyNumberFormat="1" applyFont="1" applyBorder="1"/>
    <xf numFmtId="44" fontId="3" fillId="0" borderId="11" xfId="0" applyNumberFormat="1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44" fontId="3" fillId="0" borderId="17" xfId="1" applyFont="1" applyFill="1" applyBorder="1"/>
    <xf numFmtId="44" fontId="4" fillId="0" borderId="17" xfId="1" applyFont="1" applyFill="1" applyBorder="1"/>
    <xf numFmtId="0" fontId="5" fillId="0" borderId="16" xfId="0" applyFont="1" applyBorder="1"/>
    <xf numFmtId="0" fontId="4" fillId="0" borderId="17" xfId="0" applyFont="1" applyBorder="1"/>
    <xf numFmtId="2" fontId="0" fillId="0" borderId="0" xfId="0" applyNumberFormat="1"/>
    <xf numFmtId="44" fontId="5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quotePrefix="1" applyFont="1" applyAlignment="1">
      <alignment horizontal="left"/>
    </xf>
    <xf numFmtId="0" fontId="8" fillId="0" borderId="0" xfId="0" applyFont="1"/>
    <xf numFmtId="0" fontId="0" fillId="2" borderId="21" xfId="0" applyFill="1" applyBorder="1"/>
    <xf numFmtId="0" fontId="0" fillId="0" borderId="21" xfId="0" applyBorder="1"/>
    <xf numFmtId="166" fontId="0" fillId="0" borderId="21" xfId="5" applyFont="1" applyBorder="1"/>
    <xf numFmtId="9" fontId="1" fillId="0" borderId="21" xfId="2" applyFill="1" applyBorder="1"/>
    <xf numFmtId="167" fontId="0" fillId="0" borderId="21" xfId="0" applyNumberFormat="1" applyBorder="1"/>
    <xf numFmtId="167" fontId="0" fillId="0" borderId="21" xfId="5" applyNumberFormat="1" applyFont="1" applyBorder="1"/>
    <xf numFmtId="167" fontId="8" fillId="0" borderId="21" xfId="0" applyNumberFormat="1" applyFont="1" applyBorder="1"/>
    <xf numFmtId="167" fontId="8" fillId="0" borderId="21" xfId="5" applyNumberFormat="1" applyFont="1" applyBorder="1"/>
    <xf numFmtId="0" fontId="8" fillId="0" borderId="21" xfId="0" applyFont="1" applyBorder="1"/>
    <xf numFmtId="0" fontId="10" fillId="0" borderId="21" xfId="0" applyFont="1" applyBorder="1" applyAlignment="1">
      <alignment horizontal="center"/>
    </xf>
    <xf numFmtId="168" fontId="0" fillId="0" borderId="21" xfId="0" applyNumberFormat="1" applyBorder="1"/>
    <xf numFmtId="166" fontId="8" fillId="0" borderId="21" xfId="5" applyFont="1" applyBorder="1"/>
    <xf numFmtId="0" fontId="9" fillId="0" borderId="21" xfId="0" applyFont="1" applyBorder="1"/>
    <xf numFmtId="43" fontId="0" fillId="0" borderId="0" xfId="3" applyFont="1" applyFill="1" applyBorder="1"/>
    <xf numFmtId="0" fontId="11" fillId="0" borderId="22" xfId="0" applyFont="1" applyBorder="1"/>
    <xf numFmtId="0" fontId="12" fillId="3" borderId="2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justify" vertical="center" wrapText="1"/>
    </xf>
    <xf numFmtId="169" fontId="13" fillId="4" borderId="28" xfId="0" applyNumberFormat="1" applyFont="1" applyFill="1" applyBorder="1" applyAlignment="1">
      <alignment horizontal="justify" vertical="center" wrapText="1"/>
    </xf>
    <xf numFmtId="169" fontId="13" fillId="4" borderId="24" xfId="0" applyNumberFormat="1" applyFont="1" applyFill="1" applyBorder="1" applyAlignment="1">
      <alignment horizontal="justify" vertical="center" wrapText="1"/>
    </xf>
    <xf numFmtId="0" fontId="13" fillId="3" borderId="21" xfId="0" applyFont="1" applyFill="1" applyBorder="1" applyAlignment="1">
      <alignment horizontal="justify" vertical="center" wrapText="1"/>
    </xf>
    <xf numFmtId="169" fontId="13" fillId="4" borderId="29" xfId="0" applyNumberFormat="1" applyFont="1" applyFill="1" applyBorder="1" applyAlignment="1">
      <alignment horizontal="justify" vertical="center" wrapText="1"/>
    </xf>
    <xf numFmtId="169" fontId="13" fillId="4" borderId="21" xfId="0" applyNumberFormat="1" applyFont="1" applyFill="1" applyBorder="1" applyAlignment="1">
      <alignment horizontal="justify" vertical="center" wrapText="1"/>
    </xf>
    <xf numFmtId="0" fontId="13" fillId="3" borderId="22" xfId="0" applyFont="1" applyFill="1" applyBorder="1" applyAlignment="1">
      <alignment horizontal="justify" vertical="center" wrapText="1"/>
    </xf>
    <xf numFmtId="169" fontId="14" fillId="4" borderId="29" xfId="0" applyNumberFormat="1" applyFont="1" applyFill="1" applyBorder="1" applyAlignment="1">
      <alignment horizontal="justify" vertical="center" wrapText="1"/>
    </xf>
    <xf numFmtId="169" fontId="14" fillId="4" borderId="21" xfId="0" applyNumberFormat="1" applyFont="1" applyFill="1" applyBorder="1" applyAlignment="1">
      <alignment horizontal="justify" vertical="center" wrapText="1"/>
    </xf>
    <xf numFmtId="0" fontId="13" fillId="4" borderId="27" xfId="0" applyFont="1" applyFill="1" applyBorder="1" applyAlignment="1">
      <alignment horizontal="justify" vertical="center" wrapText="1"/>
    </xf>
    <xf numFmtId="0" fontId="13" fillId="4" borderId="22" xfId="0" applyFont="1" applyFill="1" applyBorder="1" applyAlignment="1">
      <alignment horizontal="justify" vertical="center" wrapText="1"/>
    </xf>
    <xf numFmtId="0" fontId="12" fillId="3" borderId="21" xfId="0" applyFont="1" applyFill="1" applyBorder="1" applyAlignment="1">
      <alignment horizontal="justify" vertical="center" wrapText="1"/>
    </xf>
    <xf numFmtId="169" fontId="12" fillId="4" borderId="30" xfId="0" applyNumberFormat="1" applyFont="1" applyFill="1" applyBorder="1" applyAlignment="1">
      <alignment horizontal="justify" vertical="center" wrapText="1"/>
    </xf>
    <xf numFmtId="169" fontId="12" fillId="4" borderId="31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/>
    <xf numFmtId="165" fontId="1" fillId="2" borderId="22" xfId="4" applyNumberFormat="1" applyFill="1" applyBorder="1"/>
    <xf numFmtId="0" fontId="0" fillId="2" borderId="22" xfId="0" applyFill="1" applyBorder="1"/>
    <xf numFmtId="166" fontId="9" fillId="2" borderId="22" xfId="5" applyFill="1" applyBorder="1"/>
    <xf numFmtId="0" fontId="0" fillId="2" borderId="24" xfId="0" applyFill="1" applyBorder="1" applyAlignment="1">
      <alignment horizontal="center" vertical="center"/>
    </xf>
    <xf numFmtId="14" fontId="0" fillId="2" borderId="25" xfId="0" applyNumberFormat="1" applyFill="1" applyBorder="1"/>
    <xf numFmtId="165" fontId="1" fillId="2" borderId="24" xfId="4" applyNumberFormat="1" applyFill="1" applyBorder="1"/>
    <xf numFmtId="0" fontId="0" fillId="2" borderId="24" xfId="0" applyFill="1" applyBorder="1"/>
    <xf numFmtId="166" fontId="9" fillId="2" borderId="24" xfId="5" applyFill="1" applyBorder="1"/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 wrapText="1"/>
    </xf>
    <xf numFmtId="2" fontId="3" fillId="0" borderId="13" xfId="1" applyNumberFormat="1" applyFont="1" applyFill="1" applyBorder="1"/>
    <xf numFmtId="0" fontId="3" fillId="0" borderId="11" xfId="0" applyFont="1" applyBorder="1"/>
    <xf numFmtId="0" fontId="0" fillId="0" borderId="26" xfId="0" applyBorder="1"/>
    <xf numFmtId="0" fontId="0" fillId="0" borderId="24" xfId="0" applyBorder="1"/>
    <xf numFmtId="167" fontId="9" fillId="0" borderId="21" xfId="5" applyNumberFormat="1" applyFont="1" applyBorder="1"/>
    <xf numFmtId="167" fontId="9" fillId="0" borderId="21" xfId="0" applyNumberFormat="1" applyFont="1" applyBorder="1"/>
  </cellXfs>
  <cellStyles count="6">
    <cellStyle name="Euro" xfId="5" xr:uid="{37D2FB6D-4B73-4676-8A85-22AFD99D762D}"/>
    <cellStyle name="Migliaia" xfId="3" builtinId="3"/>
    <cellStyle name="Migliaia [0]" xfId="4" builtinId="6"/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0</xdr:row>
      <xdr:rowOff>28576</xdr:rowOff>
    </xdr:from>
    <xdr:to>
      <xdr:col>2</xdr:col>
      <xdr:colOff>1676400</xdr:colOff>
      <xdr:row>0</xdr:row>
      <xdr:rowOff>1085850</xdr:rowOff>
    </xdr:to>
    <xdr:pic>
      <xdr:nvPicPr>
        <xdr:cNvPr id="3" name="Immagine 1" descr="stemma">
          <a:extLst>
            <a:ext uri="{FF2B5EF4-FFF2-40B4-BE49-F238E27FC236}">
              <a16:creationId xmlns:a16="http://schemas.microsoft.com/office/drawing/2014/main" id="{4E1AB466-F66C-4C5B-9FC1-716854D5E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8576"/>
          <a:ext cx="1133475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733425</xdr:colOff>
      <xdr:row>0</xdr:row>
      <xdr:rowOff>0</xdr:rowOff>
    </xdr:from>
    <xdr:to>
      <xdr:col>3</xdr:col>
      <xdr:colOff>828675</xdr:colOff>
      <xdr:row>4</xdr:row>
      <xdr:rowOff>85725</xdr:rowOff>
    </xdr:to>
    <xdr:pic>
      <xdr:nvPicPr>
        <xdr:cNvPr id="11" name="Immagine 1" descr="stemma">
          <a:extLst>
            <a:ext uri="{FF2B5EF4-FFF2-40B4-BE49-F238E27FC236}">
              <a16:creationId xmlns:a16="http://schemas.microsoft.com/office/drawing/2014/main" id="{2D6F3C3A-1FF8-4576-B2A0-0F92E870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9620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3019425</xdr:colOff>
      <xdr:row>0</xdr:row>
      <xdr:rowOff>9525</xdr:rowOff>
    </xdr:from>
    <xdr:to>
      <xdr:col>1</xdr:col>
      <xdr:colOff>238125</xdr:colOff>
      <xdr:row>1</xdr:row>
      <xdr:rowOff>0</xdr:rowOff>
    </xdr:to>
    <xdr:pic>
      <xdr:nvPicPr>
        <xdr:cNvPr id="4" name="Immagine 1" descr="stemma">
          <a:extLst>
            <a:ext uri="{FF2B5EF4-FFF2-40B4-BE49-F238E27FC236}">
              <a16:creationId xmlns:a16="http://schemas.microsoft.com/office/drawing/2014/main" id="{0B45D7AE-95A5-4AD2-9ABE-F6F85454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25"/>
          <a:ext cx="11334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44AE-8965-4174-9C1E-936AF6EFA83A}">
  <dimension ref="A1:G21"/>
  <sheetViews>
    <sheetView zoomScaleNormal="100" workbookViewId="0">
      <selection activeCell="F17" sqref="F17"/>
    </sheetView>
  </sheetViews>
  <sheetFormatPr defaultRowHeight="15" x14ac:dyDescent="0.25"/>
  <cols>
    <col min="1" max="1" width="58.7109375" customWidth="1"/>
    <col min="2" max="2" width="24.5703125" customWidth="1"/>
    <col min="3" max="3" width="35.7109375" customWidth="1"/>
    <col min="4" max="4" width="25.85546875" customWidth="1"/>
    <col min="5" max="5" width="21.140625" customWidth="1"/>
    <col min="6" max="6" width="19.28515625" customWidth="1"/>
  </cols>
  <sheetData>
    <row r="1" spans="1:7" ht="86.25" customHeight="1" x14ac:dyDescent="0.25"/>
    <row r="2" spans="1:7" ht="20.25" x14ac:dyDescent="0.3">
      <c r="A2" s="86" t="s">
        <v>0</v>
      </c>
      <c r="B2" s="86"/>
      <c r="C2" s="86"/>
      <c r="D2" s="86"/>
      <c r="E2" s="86"/>
      <c r="F2" s="86"/>
      <c r="G2" s="86"/>
    </row>
    <row r="3" spans="1:7" ht="15.75" thickBot="1" x14ac:dyDescent="0.3"/>
    <row r="4" spans="1:7" ht="19.5" thickBot="1" x14ac:dyDescent="0.35">
      <c r="A4" s="1" t="s">
        <v>62</v>
      </c>
      <c r="B4" s="2"/>
      <c r="C4" s="3"/>
      <c r="D4" s="4"/>
      <c r="E4" s="5"/>
      <c r="F4" s="6"/>
    </row>
    <row r="5" spans="1:7" ht="75.75" thickBot="1" x14ac:dyDescent="0.35">
      <c r="A5" s="7"/>
      <c r="B5" s="8" t="s">
        <v>1</v>
      </c>
      <c r="C5" s="94" t="s">
        <v>2</v>
      </c>
      <c r="D5" s="9" t="s">
        <v>63</v>
      </c>
      <c r="E5" s="10" t="s">
        <v>3</v>
      </c>
      <c r="F5" s="11" t="s">
        <v>64</v>
      </c>
    </row>
    <row r="6" spans="1:7" ht="18.75" x14ac:dyDescent="0.3">
      <c r="A6" s="12"/>
      <c r="B6" s="13"/>
      <c r="C6" s="14"/>
      <c r="D6" s="15"/>
      <c r="E6" s="16"/>
      <c r="F6" s="16"/>
    </row>
    <row r="7" spans="1:7" ht="18.75" x14ac:dyDescent="0.3">
      <c r="A7" s="17" t="s">
        <v>4</v>
      </c>
      <c r="B7" s="95">
        <v>22.3</v>
      </c>
      <c r="C7" s="14">
        <f>9750*22.3%</f>
        <v>2174.25</v>
      </c>
      <c r="D7" s="18">
        <f>C7</f>
        <v>2174.25</v>
      </c>
      <c r="E7" s="96">
        <v>100</v>
      </c>
      <c r="F7" s="19">
        <f>D7*E7/100</f>
        <v>2174.25</v>
      </c>
    </row>
    <row r="8" spans="1:7" ht="18.75" x14ac:dyDescent="0.3">
      <c r="A8" s="20" t="s">
        <v>5</v>
      </c>
      <c r="B8" s="95">
        <v>23.49</v>
      </c>
      <c r="C8" s="14">
        <v>2290.02</v>
      </c>
      <c r="D8" s="18">
        <f t="shared" ref="D8:D11" si="0">C8</f>
        <v>2290.02</v>
      </c>
      <c r="E8" s="96">
        <v>100</v>
      </c>
      <c r="F8" s="19">
        <f t="shared" ref="F8:F11" si="1">D8*E8/100</f>
        <v>2290.02</v>
      </c>
    </row>
    <row r="9" spans="1:7" ht="18.75" x14ac:dyDescent="0.3">
      <c r="A9" s="20" t="s">
        <v>65</v>
      </c>
      <c r="B9" s="95">
        <v>2.41</v>
      </c>
      <c r="C9" s="14">
        <v>235.23</v>
      </c>
      <c r="D9" s="18">
        <f t="shared" si="0"/>
        <v>235.23</v>
      </c>
      <c r="E9" s="96">
        <v>100</v>
      </c>
      <c r="F9" s="19">
        <f t="shared" si="1"/>
        <v>235.23</v>
      </c>
    </row>
    <row r="10" spans="1:7" ht="18.75" x14ac:dyDescent="0.3">
      <c r="A10" s="21" t="s">
        <v>6</v>
      </c>
      <c r="B10" s="95">
        <v>25.9</v>
      </c>
      <c r="C10" s="14">
        <f t="shared" ref="C10:C11" si="2">9750*25.9%</f>
        <v>2525.25</v>
      </c>
      <c r="D10" s="18">
        <f t="shared" si="0"/>
        <v>2525.25</v>
      </c>
      <c r="E10" s="96">
        <v>100</v>
      </c>
      <c r="F10" s="19">
        <f t="shared" si="1"/>
        <v>2525.25</v>
      </c>
    </row>
    <row r="11" spans="1:7" ht="18.75" x14ac:dyDescent="0.3">
      <c r="A11" s="21" t="s">
        <v>7</v>
      </c>
      <c r="B11" s="95">
        <v>25.9</v>
      </c>
      <c r="C11" s="14">
        <f t="shared" si="2"/>
        <v>2525.25</v>
      </c>
      <c r="D11" s="18">
        <f t="shared" si="0"/>
        <v>2525.25</v>
      </c>
      <c r="E11" s="96">
        <v>100</v>
      </c>
      <c r="F11" s="19">
        <f t="shared" si="1"/>
        <v>2525.25</v>
      </c>
    </row>
    <row r="12" spans="1:7" ht="19.5" thickBot="1" x14ac:dyDescent="0.35">
      <c r="A12" s="22"/>
      <c r="B12" s="23"/>
      <c r="C12" s="24"/>
      <c r="D12" s="25"/>
      <c r="E12" s="26"/>
      <c r="F12" s="26"/>
    </row>
    <row r="13" spans="1:7" x14ac:dyDescent="0.25">
      <c r="B13" s="27"/>
      <c r="C13" s="28">
        <f>SUM(C7:C12)</f>
        <v>9750</v>
      </c>
      <c r="D13" s="28">
        <f>SUM(D7:D12)</f>
        <v>9750</v>
      </c>
      <c r="E13" s="29"/>
      <c r="F13" s="28">
        <f>SUM(F7:F12)</f>
        <v>9750</v>
      </c>
    </row>
    <row r="14" spans="1:7" x14ac:dyDescent="0.25">
      <c r="A14" s="30"/>
    </row>
    <row r="15" spans="1:7" ht="15.75" thickBot="1" x14ac:dyDescent="0.3"/>
    <row r="16" spans="1:7" ht="15.75" thickBot="1" x14ac:dyDescent="0.3">
      <c r="A16" s="31"/>
      <c r="B16" s="5" t="s">
        <v>8</v>
      </c>
      <c r="C16" s="6"/>
      <c r="D16" s="32"/>
    </row>
    <row r="17" spans="2:3" ht="15.75" thickBot="1" x14ac:dyDescent="0.3">
      <c r="B17" s="33" t="s">
        <v>9</v>
      </c>
      <c r="C17" s="34" t="s">
        <v>10</v>
      </c>
    </row>
    <row r="18" spans="2:3" x14ac:dyDescent="0.25">
      <c r="B18" s="35" t="s">
        <v>11</v>
      </c>
      <c r="C18" s="36">
        <v>0</v>
      </c>
    </row>
    <row r="19" spans="2:3" x14ac:dyDescent="0.25">
      <c r="B19" s="37" t="s">
        <v>12</v>
      </c>
      <c r="C19" s="38">
        <v>0.6</v>
      </c>
    </row>
    <row r="20" spans="2:3" x14ac:dyDescent="0.25">
      <c r="B20" s="37" t="s">
        <v>13</v>
      </c>
      <c r="C20" s="38">
        <v>0.8</v>
      </c>
    </row>
    <row r="21" spans="2:3" ht="15.75" thickBot="1" x14ac:dyDescent="0.3">
      <c r="B21" s="39" t="s">
        <v>14</v>
      </c>
      <c r="C21" s="40">
        <v>1</v>
      </c>
    </row>
  </sheetData>
  <mergeCells count="1">
    <mergeCell ref="A2:G2"/>
  </mergeCell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E9A8-30B8-4874-9506-A948074250E8}">
  <sheetPr>
    <pageSetUpPr fitToPage="1"/>
  </sheetPr>
  <dimension ref="A6:G53"/>
  <sheetViews>
    <sheetView topLeftCell="A22" zoomScaleNormal="100" workbookViewId="0">
      <selection activeCell="G51" sqref="G51"/>
    </sheetView>
  </sheetViews>
  <sheetFormatPr defaultRowHeight="15" x14ac:dyDescent="0.25"/>
  <cols>
    <col min="1" max="1" width="18.85546875" customWidth="1"/>
    <col min="2" max="2" width="9.28515625" customWidth="1"/>
    <col min="3" max="3" width="13" customWidth="1"/>
    <col min="4" max="4" width="12.5703125" customWidth="1"/>
    <col min="5" max="5" width="13.140625" customWidth="1"/>
    <col min="6" max="7" width="13" customWidth="1"/>
  </cols>
  <sheetData>
    <row r="6" spans="1:7" x14ac:dyDescent="0.25">
      <c r="A6" s="87" t="s">
        <v>0</v>
      </c>
      <c r="B6" s="87"/>
      <c r="C6" s="87"/>
      <c r="D6" s="87"/>
      <c r="E6" s="87"/>
      <c r="F6" s="87"/>
      <c r="G6" s="87"/>
    </row>
    <row r="7" spans="1:7" x14ac:dyDescent="0.25">
      <c r="A7" s="42" t="s">
        <v>66</v>
      </c>
      <c r="B7" s="42"/>
      <c r="C7" s="42"/>
      <c r="D7" s="42"/>
      <c r="E7" s="43"/>
      <c r="F7" s="43"/>
      <c r="G7" s="43"/>
    </row>
    <row r="9" spans="1:7" x14ac:dyDescent="0.25">
      <c r="A9" s="44" t="s">
        <v>15</v>
      </c>
      <c r="B9" s="76" t="s">
        <v>67</v>
      </c>
      <c r="C9" s="77" t="s">
        <v>16</v>
      </c>
      <c r="D9" s="78" t="s">
        <v>17</v>
      </c>
      <c r="E9" s="79" t="s">
        <v>18</v>
      </c>
      <c r="F9" s="79" t="s">
        <v>18</v>
      </c>
      <c r="G9" s="80" t="s">
        <v>19</v>
      </c>
    </row>
    <row r="10" spans="1:7" x14ac:dyDescent="0.25">
      <c r="A10" s="44"/>
      <c r="B10" s="81" t="s">
        <v>20</v>
      </c>
      <c r="C10" s="82" t="s">
        <v>21</v>
      </c>
      <c r="D10" s="83" t="s">
        <v>22</v>
      </c>
      <c r="E10" s="84" t="s">
        <v>23</v>
      </c>
      <c r="F10" s="84" t="s">
        <v>24</v>
      </c>
      <c r="G10" s="85"/>
    </row>
    <row r="11" spans="1:7" x14ac:dyDescent="0.25">
      <c r="A11" s="45"/>
      <c r="B11" s="45"/>
      <c r="C11" s="45"/>
      <c r="D11" s="45"/>
      <c r="E11" s="45"/>
      <c r="F11" s="46"/>
      <c r="G11" s="45"/>
    </row>
    <row r="12" spans="1:7" x14ac:dyDescent="0.25">
      <c r="A12" s="88" t="s">
        <v>25</v>
      </c>
      <c r="B12" s="45" t="s">
        <v>27</v>
      </c>
      <c r="C12" s="47">
        <v>1</v>
      </c>
      <c r="D12" s="48">
        <v>0</v>
      </c>
      <c r="E12" s="48">
        <v>732.38</v>
      </c>
      <c r="F12" s="49">
        <v>732.38464211086239</v>
      </c>
      <c r="G12" s="48">
        <v>1464.7692842217248</v>
      </c>
    </row>
    <row r="13" spans="1:7" x14ac:dyDescent="0.25">
      <c r="A13" s="89"/>
      <c r="B13" s="45" t="s">
        <v>27</v>
      </c>
      <c r="C13" s="47">
        <v>1</v>
      </c>
      <c r="D13" s="48">
        <v>188.9</v>
      </c>
      <c r="E13" s="48">
        <v>523.11</v>
      </c>
      <c r="F13" s="48">
        <v>508.58010189248461</v>
      </c>
      <c r="G13" s="48">
        <v>1031.6910638390402</v>
      </c>
    </row>
    <row r="14" spans="1:7" x14ac:dyDescent="0.25">
      <c r="A14" s="90"/>
      <c r="B14" s="45" t="s">
        <v>27</v>
      </c>
      <c r="C14" s="47">
        <v>1</v>
      </c>
      <c r="D14" s="48">
        <v>0</v>
      </c>
      <c r="E14" s="48">
        <v>676.05</v>
      </c>
      <c r="F14" s="49">
        <v>676.0473619484884</v>
      </c>
      <c r="G14" s="48">
        <v>1352.0947238969768</v>
      </c>
    </row>
    <row r="15" spans="1:7" x14ac:dyDescent="0.25">
      <c r="A15" s="45"/>
      <c r="B15" s="45"/>
      <c r="C15" s="45"/>
      <c r="D15" s="48"/>
      <c r="E15" s="50"/>
      <c r="F15" s="51"/>
      <c r="G15" s="48"/>
    </row>
    <row r="16" spans="1:7" x14ac:dyDescent="0.25">
      <c r="A16" s="52"/>
      <c r="B16" s="52"/>
      <c r="C16" s="52"/>
      <c r="D16" s="50"/>
      <c r="E16" s="50"/>
      <c r="F16" s="49"/>
      <c r="G16" s="48"/>
    </row>
    <row r="17" spans="1:7" x14ac:dyDescent="0.25">
      <c r="A17" s="53" t="s">
        <v>28</v>
      </c>
      <c r="B17" s="45" t="s">
        <v>27</v>
      </c>
      <c r="C17" s="47">
        <v>1</v>
      </c>
      <c r="D17" s="48">
        <v>0</v>
      </c>
      <c r="E17" s="48">
        <v>732.38</v>
      </c>
      <c r="F17" s="49">
        <v>732.38</v>
      </c>
      <c r="G17" s="48">
        <v>1464.77</v>
      </c>
    </row>
    <row r="18" spans="1:7" x14ac:dyDescent="0.25">
      <c r="A18" s="45"/>
      <c r="B18" s="45"/>
      <c r="C18" s="45"/>
      <c r="D18" s="48"/>
      <c r="E18" s="50"/>
      <c r="F18" s="51"/>
      <c r="G18" s="48"/>
    </row>
    <row r="19" spans="1:7" x14ac:dyDescent="0.25">
      <c r="A19" s="45"/>
      <c r="B19" s="45"/>
      <c r="C19" s="45"/>
      <c r="D19" s="48"/>
      <c r="E19" s="48"/>
      <c r="F19" s="49"/>
      <c r="G19" s="48"/>
    </row>
    <row r="20" spans="1:7" x14ac:dyDescent="0.25">
      <c r="A20" s="88" t="s">
        <v>29</v>
      </c>
      <c r="B20" s="45" t="s">
        <v>30</v>
      </c>
      <c r="C20" s="47">
        <v>1</v>
      </c>
      <c r="D20" s="48">
        <v>0</v>
      </c>
      <c r="E20" s="48">
        <v>562.86811348895242</v>
      </c>
      <c r="F20" s="49">
        <v>562.86811348895242</v>
      </c>
      <c r="G20" s="48">
        <f t="shared" ref="G20:G22" si="0">SUM(E20:F20)</f>
        <v>1125.7362269779048</v>
      </c>
    </row>
    <row r="21" spans="1:7" x14ac:dyDescent="0.25">
      <c r="A21" s="89"/>
      <c r="B21" s="45" t="s">
        <v>31</v>
      </c>
      <c r="C21" s="47">
        <v>1</v>
      </c>
      <c r="D21" s="48">
        <v>2.91</v>
      </c>
      <c r="E21" s="48">
        <v>732.38464211086239</v>
      </c>
      <c r="F21" s="49">
        <v>729.47835384851771</v>
      </c>
      <c r="G21" s="48">
        <f t="shared" si="0"/>
        <v>1461.86299595938</v>
      </c>
    </row>
    <row r="22" spans="1:7" x14ac:dyDescent="0.25">
      <c r="A22" s="92"/>
      <c r="B22" s="45" t="s">
        <v>32</v>
      </c>
      <c r="C22" s="47">
        <v>1</v>
      </c>
      <c r="D22" s="48">
        <v>0</v>
      </c>
      <c r="E22" s="48">
        <v>619.71008178611442</v>
      </c>
      <c r="F22" s="49">
        <v>619.71008178611442</v>
      </c>
      <c r="G22" s="48">
        <f t="shared" si="0"/>
        <v>1239.4201635722288</v>
      </c>
    </row>
    <row r="23" spans="1:7" x14ac:dyDescent="0.25">
      <c r="A23" s="45"/>
      <c r="B23" s="45"/>
      <c r="C23" s="45"/>
      <c r="D23" s="48"/>
      <c r="E23" s="48"/>
      <c r="F23" s="51"/>
      <c r="G23" s="48"/>
    </row>
    <row r="24" spans="1:7" x14ac:dyDescent="0.25">
      <c r="A24" s="52"/>
      <c r="B24" s="52"/>
      <c r="C24" s="52"/>
      <c r="D24" s="50"/>
      <c r="E24" s="48"/>
      <c r="F24" s="49"/>
      <c r="G24" s="48"/>
    </row>
    <row r="25" spans="1:7" x14ac:dyDescent="0.25">
      <c r="A25" s="88" t="s">
        <v>33</v>
      </c>
      <c r="B25" s="45" t="s">
        <v>34</v>
      </c>
      <c r="C25" s="47">
        <v>1</v>
      </c>
      <c r="D25" s="48">
        <v>5.37</v>
      </c>
      <c r="E25" s="48">
        <v>676.0473619484884</v>
      </c>
      <c r="F25" s="49">
        <v>670.68190669492901</v>
      </c>
      <c r="G25" s="48">
        <f t="shared" ref="G25:G27" si="1">SUM(E25:F25)</f>
        <v>1346.7292686434175</v>
      </c>
    </row>
    <row r="26" spans="1:7" x14ac:dyDescent="0.25">
      <c r="A26" s="89"/>
      <c r="B26" s="45" t="s">
        <v>34</v>
      </c>
      <c r="C26" s="47">
        <v>1</v>
      </c>
      <c r="D26" s="48">
        <v>0</v>
      </c>
      <c r="E26" s="48">
        <v>676.0473619484884</v>
      </c>
      <c r="F26" s="49">
        <v>676.0473619484884</v>
      </c>
      <c r="G26" s="48">
        <f t="shared" si="1"/>
        <v>1352.0947238969768</v>
      </c>
    </row>
    <row r="27" spans="1:7" x14ac:dyDescent="0.25">
      <c r="A27" s="92"/>
      <c r="B27" s="45" t="s">
        <v>35</v>
      </c>
      <c r="C27" s="47">
        <v>1</v>
      </c>
      <c r="D27" s="48">
        <v>13.95</v>
      </c>
      <c r="E27" s="48">
        <v>702.89583176453698</v>
      </c>
      <c r="F27" s="49">
        <v>688.94948589619298</v>
      </c>
      <c r="G27" s="48">
        <f t="shared" si="1"/>
        <v>1391.84531766073</v>
      </c>
    </row>
    <row r="28" spans="1:7" x14ac:dyDescent="0.25">
      <c r="A28" s="45"/>
      <c r="B28" s="45"/>
      <c r="C28" s="45"/>
      <c r="D28" s="48"/>
      <c r="E28" s="48"/>
      <c r="F28" s="51"/>
      <c r="G28" s="48"/>
    </row>
    <row r="29" spans="1:7" x14ac:dyDescent="0.25">
      <c r="A29" s="45"/>
      <c r="B29" s="45"/>
      <c r="C29" s="45"/>
      <c r="D29" s="48"/>
      <c r="E29" s="48"/>
      <c r="F29" s="49"/>
      <c r="G29" s="48"/>
    </row>
    <row r="30" spans="1:7" x14ac:dyDescent="0.25">
      <c r="A30" s="88" t="s">
        <v>36</v>
      </c>
      <c r="B30" s="45" t="s">
        <v>30</v>
      </c>
      <c r="C30" s="47">
        <v>1</v>
      </c>
      <c r="D30" s="48">
        <v>0</v>
      </c>
      <c r="E30" s="48">
        <v>569.64877463382891</v>
      </c>
      <c r="F30" s="49">
        <v>569.64877463382891</v>
      </c>
      <c r="G30" s="48">
        <f t="shared" ref="G30:G32" si="2">SUM(E30:F30)</f>
        <v>1139.2975492676578</v>
      </c>
    </row>
    <row r="31" spans="1:7" x14ac:dyDescent="0.25">
      <c r="A31" s="89"/>
      <c r="B31" s="45" t="s">
        <v>37</v>
      </c>
      <c r="C31" s="47">
        <v>1</v>
      </c>
      <c r="D31" s="48">
        <v>143.46</v>
      </c>
      <c r="E31" s="48">
        <v>143.4628839334855</v>
      </c>
      <c r="F31" s="49">
        <v>143.4628839334855</v>
      </c>
      <c r="G31" s="48">
        <f t="shared" si="2"/>
        <v>286.925767866971</v>
      </c>
    </row>
    <row r="32" spans="1:7" x14ac:dyDescent="0.25">
      <c r="A32" s="91"/>
      <c r="B32" s="45" t="s">
        <v>26</v>
      </c>
      <c r="C32" s="47">
        <v>1</v>
      </c>
      <c r="D32" s="48">
        <v>25.04</v>
      </c>
      <c r="E32" s="48">
        <v>788.72192227323637</v>
      </c>
      <c r="F32" s="49">
        <v>763.68313108995903</v>
      </c>
      <c r="G32" s="48">
        <f t="shared" si="2"/>
        <v>1552.4050533631953</v>
      </c>
    </row>
    <row r="33" spans="1:7" x14ac:dyDescent="0.25">
      <c r="A33" s="45"/>
      <c r="B33" s="45"/>
      <c r="C33" s="45"/>
      <c r="D33" s="48"/>
      <c r="E33" s="48"/>
      <c r="F33" s="51"/>
      <c r="G33" s="48"/>
    </row>
    <row r="34" spans="1:7" x14ac:dyDescent="0.25">
      <c r="A34" s="45"/>
      <c r="B34" s="45"/>
      <c r="C34" s="45"/>
      <c r="D34" s="48"/>
      <c r="E34" s="48"/>
      <c r="F34" s="49"/>
      <c r="G34" s="48"/>
    </row>
    <row r="35" spans="1:7" x14ac:dyDescent="0.25">
      <c r="A35" s="88" t="s">
        <v>38</v>
      </c>
      <c r="B35" s="45" t="s">
        <v>27</v>
      </c>
      <c r="C35" s="47">
        <v>1</v>
      </c>
      <c r="D35" s="48">
        <v>0</v>
      </c>
      <c r="E35" s="48">
        <v>549.2884815831469</v>
      </c>
      <c r="F35" s="49">
        <v>549.2884815831469</v>
      </c>
      <c r="G35" s="48">
        <f t="shared" ref="G35:G41" si="3">SUM(E35:F35)</f>
        <v>1098.5769631662938</v>
      </c>
    </row>
    <row r="36" spans="1:7" x14ac:dyDescent="0.25">
      <c r="A36" s="89"/>
      <c r="B36" s="45" t="s">
        <v>27</v>
      </c>
      <c r="C36" s="47">
        <v>1</v>
      </c>
      <c r="D36" s="48">
        <v>8.7200000000000006</v>
      </c>
      <c r="E36" s="48">
        <v>732.38464211086239</v>
      </c>
      <c r="F36" s="49">
        <v>723.66577732382837</v>
      </c>
      <c r="G36" s="48">
        <f t="shared" si="3"/>
        <v>1456.0504194346909</v>
      </c>
    </row>
    <row r="37" spans="1:7" x14ac:dyDescent="0.25">
      <c r="A37" s="89"/>
      <c r="B37" s="45" t="s">
        <v>34</v>
      </c>
      <c r="C37" s="47">
        <v>1</v>
      </c>
      <c r="D37" s="48">
        <v>13.41</v>
      </c>
      <c r="E37" s="48">
        <v>676.0473619484884</v>
      </c>
      <c r="F37" s="49">
        <v>662.63372381458987</v>
      </c>
      <c r="G37" s="48">
        <f t="shared" si="3"/>
        <v>1338.6810857630783</v>
      </c>
    </row>
    <row r="38" spans="1:7" x14ac:dyDescent="0.25">
      <c r="A38" s="89"/>
      <c r="B38" s="45" t="s">
        <v>32</v>
      </c>
      <c r="C38" s="47">
        <v>1</v>
      </c>
      <c r="D38" s="48">
        <v>0</v>
      </c>
      <c r="E38" s="48">
        <v>619.71008178611442</v>
      </c>
      <c r="F38" s="49">
        <v>619.71008178611442</v>
      </c>
      <c r="G38" s="48">
        <f t="shared" si="3"/>
        <v>1239.4201635722288</v>
      </c>
    </row>
    <row r="39" spans="1:7" x14ac:dyDescent="0.25">
      <c r="A39" s="89"/>
      <c r="B39" s="45" t="s">
        <v>35</v>
      </c>
      <c r="C39" s="47">
        <v>1</v>
      </c>
      <c r="D39" s="48">
        <v>15.21</v>
      </c>
      <c r="E39" s="48">
        <v>766.79545283404036</v>
      </c>
      <c r="F39" s="49">
        <v>751.58125734130147</v>
      </c>
      <c r="G39" s="48">
        <f t="shared" si="3"/>
        <v>1518.3767101753419</v>
      </c>
    </row>
    <row r="40" spans="1:7" x14ac:dyDescent="0.25">
      <c r="A40" s="89"/>
      <c r="B40" s="45" t="s">
        <v>27</v>
      </c>
      <c r="C40" s="47">
        <v>1</v>
      </c>
      <c r="D40" s="48">
        <v>0</v>
      </c>
      <c r="E40" s="48">
        <v>732.38464211086239</v>
      </c>
      <c r="F40" s="49">
        <v>732.38464211086239</v>
      </c>
      <c r="G40" s="48">
        <f t="shared" si="3"/>
        <v>1464.7692842217248</v>
      </c>
    </row>
    <row r="41" spans="1:7" x14ac:dyDescent="0.25">
      <c r="A41" s="92"/>
      <c r="B41" s="45" t="s">
        <v>32</v>
      </c>
      <c r="C41" s="47">
        <v>1</v>
      </c>
      <c r="D41" s="48">
        <v>24.59</v>
      </c>
      <c r="E41" s="48">
        <v>619.71008178611442</v>
      </c>
      <c r="F41" s="49">
        <v>595.11841187396703</v>
      </c>
      <c r="G41" s="48">
        <f t="shared" si="3"/>
        <v>1214.8284936600814</v>
      </c>
    </row>
    <row r="42" spans="1:7" x14ac:dyDescent="0.25">
      <c r="A42" s="45"/>
      <c r="B42" s="45"/>
      <c r="C42" s="45"/>
      <c r="D42" s="48"/>
      <c r="E42" s="48"/>
      <c r="F42" s="51"/>
      <c r="G42" s="48"/>
    </row>
    <row r="43" spans="1:7" x14ac:dyDescent="0.25">
      <c r="A43" s="45"/>
      <c r="B43" s="45"/>
      <c r="C43" s="45"/>
      <c r="D43" s="48"/>
      <c r="E43" s="50"/>
      <c r="F43" s="51"/>
      <c r="G43" s="48"/>
    </row>
    <row r="44" spans="1:7" x14ac:dyDescent="0.25">
      <c r="A44" s="45"/>
      <c r="B44" s="45"/>
      <c r="C44" s="45"/>
      <c r="D44" s="48"/>
      <c r="E44" s="48"/>
      <c r="F44" s="51"/>
      <c r="G44" s="48"/>
    </row>
    <row r="45" spans="1:7" x14ac:dyDescent="0.25">
      <c r="A45" s="88" t="s">
        <v>39</v>
      </c>
      <c r="B45" s="45" t="s">
        <v>27</v>
      </c>
      <c r="C45" s="47">
        <v>1</v>
      </c>
      <c r="D45" s="48">
        <v>0</v>
      </c>
      <c r="E45" s="48">
        <v>732.38464211086239</v>
      </c>
      <c r="F45" s="49">
        <v>732.38464211086239</v>
      </c>
      <c r="G45" s="48">
        <f t="shared" ref="G45:G48" si="4">SUM(E45:F45)</f>
        <v>1464.7692842217248</v>
      </c>
    </row>
    <row r="46" spans="1:7" x14ac:dyDescent="0.25">
      <c r="A46" s="89"/>
      <c r="B46" s="45" t="s">
        <v>27</v>
      </c>
      <c r="C46" s="47">
        <v>1</v>
      </c>
      <c r="D46" s="48">
        <v>0</v>
      </c>
      <c r="E46" s="48">
        <v>396.7083478100505</v>
      </c>
      <c r="F46" s="49">
        <v>396.7083478100505</v>
      </c>
      <c r="G46" s="48">
        <f t="shared" si="4"/>
        <v>793.416695620101</v>
      </c>
    </row>
    <row r="47" spans="1:7" x14ac:dyDescent="0.25">
      <c r="A47" s="97"/>
      <c r="B47" s="45" t="s">
        <v>30</v>
      </c>
      <c r="C47" s="47">
        <v>1</v>
      </c>
      <c r="D47" s="48">
        <v>0</v>
      </c>
      <c r="E47" s="48">
        <v>610.29612227098153</v>
      </c>
      <c r="F47" s="49">
        <v>610.29612227098153</v>
      </c>
      <c r="G47" s="48">
        <f t="shared" si="4"/>
        <v>1220.5922445419631</v>
      </c>
    </row>
    <row r="48" spans="1:7" x14ac:dyDescent="0.25">
      <c r="A48" s="98"/>
      <c r="B48" s="45" t="s">
        <v>27</v>
      </c>
      <c r="C48" s="47">
        <v>1</v>
      </c>
      <c r="D48" s="48">
        <v>3.63</v>
      </c>
      <c r="E48" s="48">
        <v>457.74040131928899</v>
      </c>
      <c r="F48" s="49">
        <v>454.10754099135812</v>
      </c>
      <c r="G48" s="48">
        <f t="shared" si="4"/>
        <v>911.84794231064711</v>
      </c>
    </row>
    <row r="49" spans="1:7" x14ac:dyDescent="0.25">
      <c r="A49" s="45"/>
      <c r="B49" s="45"/>
      <c r="C49" s="45"/>
      <c r="D49" s="45"/>
      <c r="E49" s="54"/>
      <c r="F49" s="55"/>
      <c r="G49" s="54"/>
    </row>
    <row r="50" spans="1:7" x14ac:dyDescent="0.25">
      <c r="A50" s="45"/>
      <c r="B50" s="56"/>
      <c r="C50" s="56"/>
      <c r="D50" s="56"/>
      <c r="E50" s="54"/>
      <c r="F50" s="55"/>
      <c r="G50" s="54"/>
    </row>
    <row r="51" spans="1:7" x14ac:dyDescent="0.25">
      <c r="A51" s="56" t="s">
        <v>40</v>
      </c>
      <c r="B51" s="45"/>
      <c r="C51" s="45"/>
      <c r="D51" s="48">
        <f>SUM(D12:D48)</f>
        <v>445.19000000000005</v>
      </c>
      <c r="E51" s="99">
        <v>15029.18</v>
      </c>
      <c r="F51" s="99">
        <f>SUM(F12:F48)+0.01</f>
        <v>14901.811228289367</v>
      </c>
      <c r="G51" s="100">
        <f>SUM(E51:F51)</f>
        <v>29930.991228289367</v>
      </c>
    </row>
    <row r="53" spans="1:7" x14ac:dyDescent="0.25">
      <c r="C53" s="57"/>
    </row>
  </sheetData>
  <mergeCells count="7">
    <mergeCell ref="A45:A48"/>
    <mergeCell ref="A6:G6"/>
    <mergeCell ref="A12:A14"/>
    <mergeCell ref="A20:A22"/>
    <mergeCell ref="A25:A27"/>
    <mergeCell ref="A30:A32"/>
    <mergeCell ref="A35:A41"/>
  </mergeCells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8D96-90A2-4C0B-9312-E07817BA25B8}">
  <dimension ref="A1:G26"/>
  <sheetViews>
    <sheetView tabSelected="1" zoomScaleNormal="100" workbookViewId="0">
      <selection activeCell="A8" sqref="A8"/>
    </sheetView>
  </sheetViews>
  <sheetFormatPr defaultRowHeight="15" x14ac:dyDescent="0.25"/>
  <cols>
    <col min="1" max="1" width="58.7109375" customWidth="1"/>
    <col min="2" max="2" width="21.85546875" customWidth="1"/>
    <col min="3" max="3" width="22.140625" customWidth="1"/>
    <col min="4" max="4" width="25.85546875" customWidth="1"/>
    <col min="5" max="5" width="21.140625" customWidth="1"/>
    <col min="6" max="6" width="19.28515625" customWidth="1"/>
  </cols>
  <sheetData>
    <row r="1" spans="1:7" ht="79.5" customHeight="1" x14ac:dyDescent="0.25"/>
    <row r="2" spans="1:7" ht="20.25" x14ac:dyDescent="0.3">
      <c r="A2" s="86" t="s">
        <v>0</v>
      </c>
      <c r="B2" s="93"/>
      <c r="C2" s="93"/>
      <c r="D2" s="41"/>
      <c r="E2" s="41"/>
      <c r="F2" s="41"/>
      <c r="G2" s="41"/>
    </row>
    <row r="3" spans="1:7" ht="20.25" x14ac:dyDescent="0.3">
      <c r="A3" s="41"/>
      <c r="B3" s="75"/>
      <c r="C3" s="75"/>
      <c r="D3" s="41"/>
      <c r="E3" s="41"/>
      <c r="F3" s="41"/>
      <c r="G3" s="41"/>
    </row>
    <row r="4" spans="1:7" ht="17.25" x14ac:dyDescent="0.3">
      <c r="A4" s="58" t="s">
        <v>68</v>
      </c>
    </row>
    <row r="5" spans="1:7" ht="15.75" x14ac:dyDescent="0.25">
      <c r="A5" s="59" t="s">
        <v>41</v>
      </c>
      <c r="B5" s="60" t="s">
        <v>42</v>
      </c>
      <c r="C5" s="60" t="s">
        <v>43</v>
      </c>
    </row>
    <row r="6" spans="1:7" ht="15.75" x14ac:dyDescent="0.25">
      <c r="A6" s="61" t="s">
        <v>44</v>
      </c>
      <c r="B6" s="62">
        <v>15116.35</v>
      </c>
      <c r="C6" s="63">
        <v>14901.825870400229</v>
      </c>
    </row>
    <row r="7" spans="1:7" ht="15.75" x14ac:dyDescent="0.25">
      <c r="A7" s="64" t="s">
        <v>45</v>
      </c>
      <c r="B7" s="65">
        <v>15116.35</v>
      </c>
      <c r="C7" s="66">
        <v>15029.164839675575</v>
      </c>
    </row>
    <row r="8" spans="1:7" ht="31.5" x14ac:dyDescent="0.25">
      <c r="A8" s="64" t="s">
        <v>46</v>
      </c>
      <c r="B8" s="65">
        <v>217.5</v>
      </c>
      <c r="C8" s="66">
        <v>217.5</v>
      </c>
    </row>
    <row r="9" spans="1:7" ht="15.75" x14ac:dyDescent="0.25">
      <c r="A9" s="64" t="s">
        <v>47</v>
      </c>
      <c r="B9" s="65">
        <v>0</v>
      </c>
      <c r="C9" s="66"/>
    </row>
    <row r="10" spans="1:7" ht="15.75" x14ac:dyDescent="0.25">
      <c r="A10" s="64" t="s">
        <v>48</v>
      </c>
      <c r="B10" s="65">
        <v>0</v>
      </c>
      <c r="C10" s="66"/>
    </row>
    <row r="11" spans="1:7" ht="15.75" x14ac:dyDescent="0.25">
      <c r="A11" s="64" t="s">
        <v>69</v>
      </c>
      <c r="B11" s="65">
        <v>1290</v>
      </c>
      <c r="C11" s="66">
        <v>1504.6645833333334</v>
      </c>
    </row>
    <row r="12" spans="1:7" ht="31.5" x14ac:dyDescent="0.25">
      <c r="A12" s="67" t="s">
        <v>49</v>
      </c>
      <c r="B12" s="65">
        <v>0</v>
      </c>
      <c r="C12" s="66"/>
    </row>
    <row r="13" spans="1:7" ht="15.75" x14ac:dyDescent="0.25">
      <c r="A13" s="64" t="s">
        <v>50</v>
      </c>
      <c r="B13" s="65">
        <v>2465</v>
      </c>
      <c r="C13" s="66">
        <v>2338.4750080000003</v>
      </c>
    </row>
    <row r="14" spans="1:7" ht="31.5" x14ac:dyDescent="0.25">
      <c r="A14" s="64" t="s">
        <v>51</v>
      </c>
      <c r="B14" s="65">
        <v>0</v>
      </c>
      <c r="C14" s="66"/>
    </row>
    <row r="15" spans="1:7" ht="15.75" x14ac:dyDescent="0.25">
      <c r="A15" s="64" t="s">
        <v>52</v>
      </c>
      <c r="B15" s="68">
        <v>4383.33</v>
      </c>
      <c r="C15" s="66">
        <v>4272.5261904761901</v>
      </c>
    </row>
    <row r="16" spans="1:7" ht="15.75" x14ac:dyDescent="0.25">
      <c r="A16" s="64" t="s">
        <v>53</v>
      </c>
      <c r="B16" s="68">
        <v>1200</v>
      </c>
      <c r="C16" s="69">
        <v>987.13134920634911</v>
      </c>
    </row>
    <row r="17" spans="1:3" ht="15.75" x14ac:dyDescent="0.25">
      <c r="A17" s="64" t="s">
        <v>54</v>
      </c>
      <c r="B17" s="65">
        <v>1600</v>
      </c>
      <c r="C17" s="66">
        <v>1532</v>
      </c>
    </row>
    <row r="18" spans="1:3" ht="15.75" x14ac:dyDescent="0.25">
      <c r="A18" s="64" t="s">
        <v>55</v>
      </c>
      <c r="B18" s="65">
        <v>0</v>
      </c>
      <c r="C18" s="66">
        <v>0</v>
      </c>
    </row>
    <row r="19" spans="1:3" ht="15.75" x14ac:dyDescent="0.25">
      <c r="A19" s="64" t="s">
        <v>56</v>
      </c>
      <c r="B19" s="65">
        <v>0</v>
      </c>
      <c r="C19" s="66">
        <v>0</v>
      </c>
    </row>
    <row r="20" spans="1:3" ht="31.5" x14ac:dyDescent="0.25">
      <c r="A20" s="64" t="s">
        <v>57</v>
      </c>
      <c r="B20" s="65">
        <v>0</v>
      </c>
      <c r="C20" s="66">
        <v>0</v>
      </c>
    </row>
    <row r="21" spans="1:3" ht="15.75" x14ac:dyDescent="0.25">
      <c r="A21" s="64" t="s">
        <v>58</v>
      </c>
      <c r="B21" s="65">
        <v>0</v>
      </c>
      <c r="C21" s="66">
        <v>0</v>
      </c>
    </row>
    <row r="22" spans="1:3" ht="31.5" x14ac:dyDescent="0.25">
      <c r="A22" s="64" t="s">
        <v>59</v>
      </c>
      <c r="B22" s="65">
        <v>32000</v>
      </c>
      <c r="C22" s="66">
        <v>0</v>
      </c>
    </row>
    <row r="23" spans="1:3" ht="15.75" x14ac:dyDescent="0.25">
      <c r="A23" s="64" t="s">
        <v>60</v>
      </c>
      <c r="B23" s="65">
        <v>0</v>
      </c>
      <c r="C23" s="66">
        <v>0</v>
      </c>
    </row>
    <row r="24" spans="1:3" ht="15.75" x14ac:dyDescent="0.25">
      <c r="A24" s="64" t="s">
        <v>61</v>
      </c>
      <c r="B24" s="65">
        <v>0</v>
      </c>
      <c r="C24" s="66">
        <v>0</v>
      </c>
    </row>
    <row r="25" spans="1:3" ht="15.75" x14ac:dyDescent="0.25">
      <c r="A25" s="67"/>
      <c r="B25" s="70"/>
      <c r="C25" s="71"/>
    </row>
    <row r="26" spans="1:3" ht="15.75" x14ac:dyDescent="0.25">
      <c r="A26" s="72" t="s">
        <v>40</v>
      </c>
      <c r="B26" s="73">
        <f>SUM(B6:B25)+0.01</f>
        <v>73388.539999999994</v>
      </c>
      <c r="C26" s="74">
        <f>SUM(C6:C25)</f>
        <v>40783.287841091675</v>
      </c>
    </row>
  </sheetData>
  <mergeCells count="1">
    <mergeCell ref="A2:C2"/>
  </mergeCells>
  <pageMargins left="0.7" right="0.7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retribuzione_risultato_P.O.2022</vt:lpstr>
      <vt:lpstr>performance_dipendenti_2022</vt:lpstr>
      <vt:lpstr>Liquidato_CCDI_2022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Ufficio Ragioneria</cp:lastModifiedBy>
  <cp:lastPrinted>2023-09-21T08:13:12Z</cp:lastPrinted>
  <dcterms:created xsi:type="dcterms:W3CDTF">2022-10-25T09:12:11Z</dcterms:created>
  <dcterms:modified xsi:type="dcterms:W3CDTF">2023-09-21T08:16:35Z</dcterms:modified>
</cp:coreProperties>
</file>