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erver\Municipio\GestioneRisFinanziarie\Contabilita\RAGIONERIA\amministrazione trasparente\dati web amministrazione trasparente\performance\"/>
    </mc:Choice>
  </mc:AlternateContent>
  <xr:revisionPtr revIDLastSave="0" documentId="13_ncr:1_{863ECA57-AE65-4BF2-9514-B24435E39F3B}" xr6:coauthVersionLast="47" xr6:coauthVersionMax="47" xr10:uidLastSave="{00000000-0000-0000-0000-000000000000}"/>
  <bookViews>
    <workbookView xWindow="-120" yWindow="-120" windowWidth="29040" windowHeight="15840" xr2:uid="{7A2AC04C-45B5-4D17-B8B6-DF135A6BD272}"/>
  </bookViews>
  <sheets>
    <sheet name="performance dipendenti 2020" sheetId="1" r:id="rId1"/>
    <sheet name="voci liquidate CCDI 2020" sheetId="3" r:id="rId2"/>
    <sheet name="indennita risultato P.O. 2020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" l="1"/>
  <c r="C26" i="3"/>
  <c r="C11" i="2"/>
  <c r="D11" i="2" s="1"/>
  <c r="F11" i="2" s="1"/>
  <c r="D10" i="2"/>
  <c r="F10" i="2" s="1"/>
  <c r="C10" i="2"/>
  <c r="C9" i="2"/>
  <c r="D9" i="2" s="1"/>
  <c r="F9" i="2" s="1"/>
  <c r="D8" i="2"/>
  <c r="F8" i="2" s="1"/>
  <c r="C8" i="2"/>
  <c r="C13" i="2" s="1"/>
  <c r="C7" i="2"/>
  <c r="D7" i="2" s="1"/>
  <c r="D13" i="2" l="1"/>
  <c r="F7" i="2"/>
  <c r="F13" i="2" s="1"/>
</calcChain>
</file>

<file path=xl/sharedStrings.xml><?xml version="1.0" encoding="utf-8"?>
<sst xmlns="http://schemas.openxmlformats.org/spreadsheetml/2006/main" count="88" uniqueCount="69">
  <si>
    <t>COMUNE DI TERNO D'ISOLA</t>
  </si>
  <si>
    <t>UFFICI</t>
  </si>
  <si>
    <t>%</t>
  </si>
  <si>
    <t>decurtazione</t>
  </si>
  <si>
    <t xml:space="preserve">performance </t>
  </si>
  <si>
    <t>TOTALE</t>
  </si>
  <si>
    <t>categoria</t>
  </si>
  <si>
    <t>ragg.obiettivi settore</t>
  </si>
  <si>
    <t>assenze</t>
  </si>
  <si>
    <t>organizzativa</t>
  </si>
  <si>
    <t>individuale</t>
  </si>
  <si>
    <t>SEGRETERIA</t>
  </si>
  <si>
    <t>C</t>
  </si>
  <si>
    <t>BIBLIOTECA</t>
  </si>
  <si>
    <t xml:space="preserve"> RAGIONERIA</t>
  </si>
  <si>
    <t>C p.t.</t>
  </si>
  <si>
    <t xml:space="preserve">C </t>
  </si>
  <si>
    <t>B1</t>
  </si>
  <si>
    <t>ANAGRAFE</t>
  </si>
  <si>
    <t>B</t>
  </si>
  <si>
    <t>B3</t>
  </si>
  <si>
    <t>D p.t.</t>
  </si>
  <si>
    <t>SERVIZI SOCIALI</t>
  </si>
  <si>
    <t>D</t>
  </si>
  <si>
    <t>B1 p.t.</t>
  </si>
  <si>
    <t>TECNICO</t>
  </si>
  <si>
    <t>POLIZIA LOCALE</t>
  </si>
  <si>
    <t>Totale</t>
  </si>
  <si>
    <t>PREMI CORRELATI ALLA PERFORMANCE ORGANIZZATIVA E INDIVIDUALE ANNO 2020 Art.16 C.C.D.I. 2018-2020</t>
  </si>
  <si>
    <t xml:space="preserve">INDENNITA' DI RISULTATO ANNO 2020 </t>
  </si>
  <si>
    <t>% di riparto proporzionata all'indennità di posizione</t>
  </si>
  <si>
    <t>indennità di risultato annua complessiva € 9.750,00</t>
  </si>
  <si>
    <t>indennità di risultato spettante per l'anno 2020</t>
  </si>
  <si>
    <t>% erogazione dell'indennità in base al valore % della fascia **</t>
  </si>
  <si>
    <t>indennità di risultato liquidata anno 2020</t>
  </si>
  <si>
    <t>SETTORE POLIZIA LOCALE</t>
  </si>
  <si>
    <t>SETTORE AFFARI GENERALI</t>
  </si>
  <si>
    <t>SETTORE GESTIONE RISORSE FINANZIARIE</t>
  </si>
  <si>
    <t>SETTORE GESTIONEN TERRITORIO</t>
  </si>
  <si>
    <t>**come da scheda di valutazione adottata con del di G.C. n. 28 del 09/02/2017</t>
  </si>
  <si>
    <t>valore % della fascia</t>
  </si>
  <si>
    <t>% di erogazione del premio</t>
  </si>
  <si>
    <t>0-50%</t>
  </si>
  <si>
    <t>51-70%</t>
  </si>
  <si>
    <t>71-85%</t>
  </si>
  <si>
    <t>86-100%</t>
  </si>
  <si>
    <t>Premi correlati alla Performance anno 2020</t>
  </si>
  <si>
    <t>Finalità del compenso</t>
  </si>
  <si>
    <t>Risorse assegnate</t>
  </si>
  <si>
    <t>Risorse liquidate</t>
  </si>
  <si>
    <t>Compenso per l’erogazione della performance individuale</t>
  </si>
  <si>
    <t xml:space="preserve">Compenso per erogazione della performance organizzativa </t>
  </si>
  <si>
    <t xml:space="preserve">Compenso per la maggiorazione della performance individuale </t>
  </si>
  <si>
    <t>Risorse destinate alla progressione economica dell’anno</t>
  </si>
  <si>
    <t>Indennità di turno</t>
  </si>
  <si>
    <t>Indennità di reperibilità.</t>
  </si>
  <si>
    <t>Indennità per orario ordinario notturno, festivo, festivo-notturno</t>
  </si>
  <si>
    <t>Indennità per particolari condizioni di lavoro</t>
  </si>
  <si>
    <t>Indennità per orario ordinario estivo, notturno ed estivo-notturno.</t>
  </si>
  <si>
    <t>Indennità per specifiche responsabilità</t>
  </si>
  <si>
    <t>Indennità per deleghe formali di specifiche responsabilità</t>
  </si>
  <si>
    <t>Indennità per il servizio esterno personale PL</t>
  </si>
  <si>
    <t>Indennità di funzione personale PL</t>
  </si>
  <si>
    <t>Indennità funzionari ex 8^ qualifica funzionale</t>
  </si>
  <si>
    <t>Indennità per il personale temporaneamente distaccato o assegnato ad unioni di comuni o per servizi in convenzione</t>
  </si>
  <si>
    <t>Risorse destinate ai messi notificatori</t>
  </si>
  <si>
    <t>Compensi destinati a finanziare specifiche disposizioni di legge</t>
  </si>
  <si>
    <t>Progetti specifici finanziati (art. 67 c. 5, lett. b)</t>
  </si>
  <si>
    <t>Progetti per la Polizia Locale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</si>
</sst>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-* #,##0.000_-;\-* #,##0.000_-;_-* &quot;-&quot;_-;_-@_-"/>
    <numFmt numFmtId="165" formatCode="_-&quot;€ &quot;* #,##0.00_-;&quot;-€ &quot;* #,##0.00_-;_-&quot;€ &quot;* \-??_-;_-@_-"/>
    <numFmt numFmtId="166" formatCode="#,##0.00\ &quot;€&quot;"/>
    <numFmt numFmtId="167" formatCode="_-[$€-2]\ * #,##0.00_-;\-[$€-2]\ * #,##0.00_-;_-[$€-2]\ * &quot;-&quot;??_-;_-@_-"/>
    <numFmt numFmtId="168" formatCode="_-&quot;€&quot;\ * #,##0.00_-;\-&quot;€&quot;\ * #,##0.00_-;_-&quot;€&quot;\ * &quot;-&quot;??_-;_-@_-"/>
    <numFmt numFmtId="169" formatCode="[$€-2]\ #,##0.00;[Red]\-[$€-2]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sz val="11"/>
      <color rgb="FF000000"/>
      <name val="Calibri Light"/>
      <family val="2"/>
    </font>
    <font>
      <b/>
      <i/>
      <sz val="13"/>
      <color rgb="FF000000"/>
      <name val="Cambria"/>
      <family val="2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EF"/>
        <bgColor rgb="FF000000"/>
      </patternFill>
    </fill>
    <fill>
      <patternFill patternType="solid">
        <fgColor rgb="FFFEFDC6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164" fontId="4" fillId="2" borderId="2" xfId="1" applyNumberFormat="1" applyFont="1" applyFill="1" applyBorder="1"/>
    <xf numFmtId="0" fontId="0" fillId="2" borderId="2" xfId="0" applyFill="1" applyBorder="1"/>
    <xf numFmtId="165" fontId="4" fillId="2" borderId="2" xfId="4" applyFill="1" applyBorder="1"/>
    <xf numFmtId="0" fontId="0" fillId="2" borderId="4" xfId="0" applyFill="1" applyBorder="1" applyAlignment="1">
      <alignment horizontal="center" vertical="center"/>
    </xf>
    <xf numFmtId="14" fontId="0" fillId="2" borderId="5" xfId="0" applyNumberFormat="1" applyFill="1" applyBorder="1"/>
    <xf numFmtId="164" fontId="4" fillId="2" borderId="4" xfId="1" applyNumberFormat="1" applyFont="1" applyFill="1" applyBorder="1"/>
    <xf numFmtId="0" fontId="0" fillId="2" borderId="4" xfId="0" applyFill="1" applyBorder="1"/>
    <xf numFmtId="165" fontId="4" fillId="2" borderId="4" xfId="4" applyFill="1" applyBorder="1"/>
    <xf numFmtId="0" fontId="0" fillId="0" borderId="1" xfId="0" applyBorder="1"/>
    <xf numFmtId="165" fontId="0" fillId="0" borderId="1" xfId="4" applyFont="1" applyBorder="1"/>
    <xf numFmtId="166" fontId="3" fillId="0" borderId="1" xfId="0" applyNumberFormat="1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3" xfId="0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9" xfId="0" applyBorder="1"/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7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6" xfId="0" applyFont="1" applyBorder="1"/>
    <xf numFmtId="44" fontId="8" fillId="0" borderId="14" xfId="2" applyFont="1" applyFill="1" applyBorder="1"/>
    <xf numFmtId="44" fontId="8" fillId="0" borderId="17" xfId="2" applyFont="1" applyFill="1" applyBorder="1"/>
    <xf numFmtId="0" fontId="0" fillId="0" borderId="13" xfId="0" applyBorder="1"/>
    <xf numFmtId="0" fontId="8" fillId="0" borderId="14" xfId="0" applyFont="1" applyBorder="1"/>
    <xf numFmtId="2" fontId="8" fillId="0" borderId="19" xfId="2" applyNumberFormat="1" applyFont="1" applyFill="1" applyBorder="1"/>
    <xf numFmtId="44" fontId="8" fillId="0" borderId="16" xfId="0" applyNumberFormat="1" applyFont="1" applyBorder="1"/>
    <xf numFmtId="0" fontId="8" fillId="0" borderId="17" xfId="0" applyFont="1" applyBorder="1"/>
    <xf numFmtId="44" fontId="8" fillId="0" borderId="17" xfId="0" applyNumberFormat="1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44" fontId="8" fillId="0" borderId="23" xfId="2" applyFont="1" applyFill="1" applyBorder="1"/>
    <xf numFmtId="44" fontId="9" fillId="0" borderId="23" xfId="2" applyFont="1" applyFill="1" applyBorder="1"/>
    <xf numFmtId="0" fontId="10" fillId="0" borderId="22" xfId="0" applyFont="1" applyBorder="1"/>
    <xf numFmtId="0" fontId="9" fillId="0" borderId="23" xfId="0" applyFont="1" applyBorder="1"/>
    <xf numFmtId="2" fontId="0" fillId="0" borderId="0" xfId="0" applyNumberFormat="1"/>
    <xf numFmtId="168" fontId="10" fillId="0" borderId="0" xfId="0" applyNumberFormat="1" applyFont="1"/>
    <xf numFmtId="44" fontId="10" fillId="0" borderId="0" xfId="0" applyNumberFormat="1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0" fillId="0" borderId="8" xfId="0" applyBorder="1"/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9" fontId="0" fillId="0" borderId="1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9" fontId="0" fillId="0" borderId="23" xfId="0" applyNumberForma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justify" vertical="center" wrapText="1"/>
    </xf>
    <xf numFmtId="169" fontId="13" fillId="4" borderId="27" xfId="0" applyNumberFormat="1" applyFont="1" applyFill="1" applyBorder="1" applyAlignment="1">
      <alignment horizontal="justify" vertical="center" wrapText="1"/>
    </xf>
    <xf numFmtId="169" fontId="13" fillId="4" borderId="4" xfId="0" applyNumberFormat="1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justify" vertical="center" wrapText="1"/>
    </xf>
    <xf numFmtId="169" fontId="13" fillId="4" borderId="28" xfId="0" applyNumberFormat="1" applyFont="1" applyFill="1" applyBorder="1" applyAlignment="1">
      <alignment horizontal="justify" vertical="center" wrapText="1"/>
    </xf>
    <xf numFmtId="169" fontId="13" fillId="4" borderId="1" xfId="0" applyNumberFormat="1" applyFont="1" applyFill="1" applyBorder="1" applyAlignment="1">
      <alignment horizontal="justify" vertical="center" wrapText="1"/>
    </xf>
    <xf numFmtId="0" fontId="13" fillId="3" borderId="2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3" fillId="4" borderId="29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169" fontId="12" fillId="4" borderId="30" xfId="0" applyNumberFormat="1" applyFont="1" applyFill="1" applyBorder="1" applyAlignment="1">
      <alignment horizontal="justify" vertical="center" wrapText="1"/>
    </xf>
    <xf numFmtId="169" fontId="12" fillId="4" borderId="31" xfId="0" applyNumberFormat="1" applyFont="1" applyFill="1" applyBorder="1" applyAlignment="1">
      <alignment horizontal="justify" vertical="center" wrapText="1"/>
    </xf>
    <xf numFmtId="0" fontId="4" fillId="0" borderId="30" xfId="0" applyFont="1" applyBorder="1"/>
    <xf numFmtId="0" fontId="4" fillId="0" borderId="28" xfId="0" applyFont="1" applyBorder="1"/>
    <xf numFmtId="0" fontId="15" fillId="0" borderId="1" xfId="0" applyFont="1" applyBorder="1" applyAlignment="1">
      <alignment horizontal="left" vertical="center"/>
    </xf>
    <xf numFmtId="169" fontId="13" fillId="4" borderId="2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166" fontId="3" fillId="0" borderId="1" xfId="0" applyNumberFormat="1" applyFont="1" applyFill="1" applyBorder="1"/>
    <xf numFmtId="0" fontId="8" fillId="0" borderId="32" xfId="0" applyFont="1" applyBorder="1" applyAlignment="1">
      <alignment horizontal="center" wrapText="1"/>
    </xf>
    <xf numFmtId="9" fontId="4" fillId="0" borderId="1" xfId="3" applyFont="1" applyFill="1" applyBorder="1"/>
    <xf numFmtId="166" fontId="4" fillId="0" borderId="1" xfId="0" applyNumberFormat="1" applyFont="1" applyBorder="1"/>
    <xf numFmtId="166" fontId="4" fillId="0" borderId="1" xfId="4" applyNumberFormat="1" applyFill="1" applyBorder="1"/>
    <xf numFmtId="166" fontId="3" fillId="0" borderId="1" xfId="4" applyNumberFormat="1" applyFont="1" applyFill="1" applyBorder="1"/>
    <xf numFmtId="167" fontId="4" fillId="0" borderId="1" xfId="0" applyNumberFormat="1" applyFont="1" applyBorder="1"/>
    <xf numFmtId="165" fontId="3" fillId="0" borderId="1" xfId="4" applyFont="1" applyFill="1" applyBorder="1"/>
  </cellXfs>
  <cellStyles count="5">
    <cellStyle name="Euro" xfId="4" xr:uid="{E85EE09D-EE1C-4915-818C-3D9027FB3FFB}"/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1142999</xdr:colOff>
      <xdr:row>0</xdr:row>
      <xdr:rowOff>9526</xdr:rowOff>
    </xdr:from>
    <xdr:to>
      <xdr:col>4</xdr:col>
      <xdr:colOff>28573</xdr:colOff>
      <xdr:row>0</xdr:row>
      <xdr:rowOff>962026</xdr:rowOff>
    </xdr:to>
    <xdr:pic>
      <xdr:nvPicPr>
        <xdr:cNvPr id="6" name="Immagine 1" descr="stemma">
          <a:extLst>
            <a:ext uri="{FF2B5EF4-FFF2-40B4-BE49-F238E27FC236}">
              <a16:creationId xmlns:a16="http://schemas.microsoft.com/office/drawing/2014/main" id="{BB2FBC62-A2F0-4785-806F-9FD482CB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9526"/>
          <a:ext cx="102869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2114550</xdr:colOff>
      <xdr:row>0</xdr:row>
      <xdr:rowOff>0</xdr:rowOff>
    </xdr:from>
    <xdr:to>
      <xdr:col>1</xdr:col>
      <xdr:colOff>228600</xdr:colOff>
      <xdr:row>0</xdr:row>
      <xdr:rowOff>628650</xdr:rowOff>
    </xdr:to>
    <xdr:pic>
      <xdr:nvPicPr>
        <xdr:cNvPr id="9" name="Immagine 1" descr="stemma">
          <a:extLst>
            <a:ext uri="{FF2B5EF4-FFF2-40B4-BE49-F238E27FC236}">
              <a16:creationId xmlns:a16="http://schemas.microsoft.com/office/drawing/2014/main" id="{6B609C1E-5139-4E44-8217-71B845D8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0"/>
          <a:ext cx="7524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133351</xdr:rowOff>
    </xdr:from>
    <xdr:to>
      <xdr:col>2</xdr:col>
      <xdr:colOff>1666875</xdr:colOff>
      <xdr:row>0</xdr:row>
      <xdr:rowOff>857250</xdr:rowOff>
    </xdr:to>
    <xdr:pic>
      <xdr:nvPicPr>
        <xdr:cNvPr id="7" name="Immagine 1" descr="stemma">
          <a:extLst>
            <a:ext uri="{FF2B5EF4-FFF2-40B4-BE49-F238E27FC236}">
              <a16:creationId xmlns:a16="http://schemas.microsoft.com/office/drawing/2014/main" id="{EA41A6B7-C2CE-48B5-808F-7CBAD761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3351"/>
          <a:ext cx="962025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CC2E-BC49-4429-B309-A220D395C125}">
  <dimension ref="A1:G47"/>
  <sheetViews>
    <sheetView tabSelected="1" topLeftCell="A22" workbookViewId="0">
      <selection activeCell="L42" sqref="L42"/>
    </sheetView>
  </sheetViews>
  <sheetFormatPr defaultRowHeight="15" x14ac:dyDescent="0.25"/>
  <cols>
    <col min="1" max="1" width="16.28515625" customWidth="1"/>
    <col min="3" max="3" width="20" customWidth="1"/>
    <col min="4" max="4" width="13" customWidth="1"/>
    <col min="5" max="5" width="13.5703125" customWidth="1"/>
    <col min="6" max="6" width="13.42578125" customWidth="1"/>
    <col min="7" max="7" width="11.42578125" customWidth="1"/>
  </cols>
  <sheetData>
    <row r="1" spans="1:7" ht="82.5" customHeight="1" x14ac:dyDescent="0.25"/>
    <row r="2" spans="1:7" x14ac:dyDescent="0.25">
      <c r="A2" s="66" t="s">
        <v>0</v>
      </c>
      <c r="B2" s="66"/>
      <c r="C2" s="66"/>
      <c r="D2" s="66"/>
      <c r="E2" s="66"/>
      <c r="F2" s="66"/>
      <c r="G2" s="66"/>
    </row>
    <row r="3" spans="1:7" x14ac:dyDescent="0.25">
      <c r="A3" s="2" t="s">
        <v>28</v>
      </c>
      <c r="B3" s="2"/>
      <c r="C3" s="2"/>
      <c r="D3" s="2"/>
      <c r="E3" s="3"/>
      <c r="F3" s="3"/>
      <c r="G3" s="3"/>
    </row>
    <row r="5" spans="1:7" x14ac:dyDescent="0.25">
      <c r="A5" s="4" t="s">
        <v>1</v>
      </c>
      <c r="B5" s="5"/>
      <c r="C5" s="20" t="s">
        <v>2</v>
      </c>
      <c r="D5" s="6" t="s">
        <v>3</v>
      </c>
      <c r="E5" s="7" t="s">
        <v>4</v>
      </c>
      <c r="F5" s="7" t="s">
        <v>4</v>
      </c>
      <c r="G5" s="8" t="s">
        <v>5</v>
      </c>
    </row>
    <row r="6" spans="1:7" x14ac:dyDescent="0.25">
      <c r="A6" s="4"/>
      <c r="B6" s="9" t="s">
        <v>6</v>
      </c>
      <c r="C6" s="10" t="s">
        <v>7</v>
      </c>
      <c r="D6" s="11" t="s">
        <v>8</v>
      </c>
      <c r="E6" s="12" t="s">
        <v>9</v>
      </c>
      <c r="F6" s="12" t="s">
        <v>10</v>
      </c>
      <c r="G6" s="13"/>
    </row>
    <row r="7" spans="1:7" x14ac:dyDescent="0.25">
      <c r="A7" s="14"/>
      <c r="B7" s="14"/>
      <c r="C7" s="14"/>
      <c r="D7" s="14"/>
      <c r="E7" s="14"/>
      <c r="F7" s="15"/>
      <c r="G7" s="14"/>
    </row>
    <row r="8" spans="1:7" x14ac:dyDescent="0.25">
      <c r="A8" s="63" t="s">
        <v>11</v>
      </c>
      <c r="B8" s="19" t="s">
        <v>12</v>
      </c>
      <c r="C8" s="91">
        <v>1</v>
      </c>
      <c r="D8" s="92">
        <v>120.85237860227804</v>
      </c>
      <c r="E8" s="92">
        <v>281.54620069981257</v>
      </c>
      <c r="F8" s="93">
        <v>272.2498638842527</v>
      </c>
      <c r="G8" s="92">
        <v>553.79606458406533</v>
      </c>
    </row>
    <row r="9" spans="1:7" x14ac:dyDescent="0.25">
      <c r="A9" s="65"/>
      <c r="B9" s="19" t="s">
        <v>12</v>
      </c>
      <c r="C9" s="91">
        <v>1</v>
      </c>
      <c r="D9" s="92">
        <v>63.257899761692208</v>
      </c>
      <c r="E9" s="92">
        <v>373.66294277836795</v>
      </c>
      <c r="F9" s="93">
        <v>310.40504301667573</v>
      </c>
      <c r="G9" s="92">
        <v>684.06798579504368</v>
      </c>
    </row>
    <row r="10" spans="1:7" x14ac:dyDescent="0.25">
      <c r="A10" s="14"/>
      <c r="B10" s="19"/>
      <c r="C10" s="19"/>
      <c r="D10" s="92"/>
      <c r="E10" s="16"/>
      <c r="F10" s="94"/>
      <c r="G10" s="92"/>
    </row>
    <row r="11" spans="1:7" x14ac:dyDescent="0.25">
      <c r="A11" s="17"/>
      <c r="B11" s="17"/>
      <c r="C11" s="17"/>
      <c r="D11" s="16"/>
      <c r="E11" s="16"/>
      <c r="F11" s="93"/>
      <c r="G11" s="92"/>
    </row>
    <row r="12" spans="1:7" x14ac:dyDescent="0.25">
      <c r="A12" s="18" t="s">
        <v>13</v>
      </c>
      <c r="B12" s="19" t="s">
        <v>12</v>
      </c>
      <c r="C12" s="91">
        <v>1</v>
      </c>
      <c r="D12" s="92">
        <v>14.711139479463304</v>
      </c>
      <c r="E12" s="92">
        <v>373.66294277836795</v>
      </c>
      <c r="F12" s="93">
        <v>358.95180329890462</v>
      </c>
      <c r="G12" s="92">
        <v>732.61474607727257</v>
      </c>
    </row>
    <row r="13" spans="1:7" x14ac:dyDescent="0.25">
      <c r="A13" s="14"/>
      <c r="B13" s="19"/>
      <c r="C13" s="19"/>
      <c r="D13" s="92"/>
      <c r="E13" s="16"/>
      <c r="F13" s="94"/>
      <c r="G13" s="92"/>
    </row>
    <row r="14" spans="1:7" x14ac:dyDescent="0.25">
      <c r="A14" s="14"/>
      <c r="B14" s="19"/>
      <c r="C14" s="19"/>
      <c r="D14" s="92"/>
      <c r="E14" s="92"/>
      <c r="F14" s="93"/>
      <c r="G14" s="92"/>
    </row>
    <row r="15" spans="1:7" x14ac:dyDescent="0.25">
      <c r="A15" s="63" t="s">
        <v>14</v>
      </c>
      <c r="B15" s="19" t="s">
        <v>15</v>
      </c>
      <c r="C15" s="91">
        <v>1</v>
      </c>
      <c r="D15" s="92">
        <v>4.9039583454790936</v>
      </c>
      <c r="E15" s="92">
        <v>249.12108395033795</v>
      </c>
      <c r="F15" s="93">
        <v>244.21712560485886</v>
      </c>
      <c r="G15" s="92">
        <v>493.33820955519684</v>
      </c>
    </row>
    <row r="16" spans="1:7" x14ac:dyDescent="0.25">
      <c r="A16" s="64"/>
      <c r="B16" s="19" t="s">
        <v>16</v>
      </c>
      <c r="C16" s="91">
        <v>1</v>
      </c>
      <c r="D16" s="92">
        <v>73.555697397316521</v>
      </c>
      <c r="E16" s="92">
        <v>336.88509407970969</v>
      </c>
      <c r="F16" s="93">
        <v>336.88509407970969</v>
      </c>
      <c r="G16" s="92">
        <v>673.77018815941938</v>
      </c>
    </row>
    <row r="17" spans="1:7" x14ac:dyDescent="0.25">
      <c r="A17" s="65"/>
      <c r="B17" s="19" t="s">
        <v>17</v>
      </c>
      <c r="C17" s="91">
        <v>1</v>
      </c>
      <c r="D17" s="92"/>
      <c r="E17" s="92">
        <v>316.17633619708062</v>
      </c>
      <c r="F17" s="93">
        <v>316.17633619708062</v>
      </c>
      <c r="G17" s="92">
        <v>632.35267239416123</v>
      </c>
    </row>
    <row r="18" spans="1:7" x14ac:dyDescent="0.25">
      <c r="A18" s="14"/>
      <c r="B18" s="19"/>
      <c r="C18" s="19"/>
      <c r="D18" s="92"/>
      <c r="E18" s="92"/>
      <c r="F18" s="94"/>
      <c r="G18" s="92"/>
    </row>
    <row r="19" spans="1:7" x14ac:dyDescent="0.25">
      <c r="A19" s="17"/>
      <c r="B19" s="17"/>
      <c r="C19" s="17"/>
      <c r="D19" s="16"/>
      <c r="E19" s="92"/>
      <c r="F19" s="93"/>
      <c r="G19" s="92"/>
    </row>
    <row r="20" spans="1:7" x14ac:dyDescent="0.25">
      <c r="A20" s="63" t="s">
        <v>18</v>
      </c>
      <c r="B20" s="19" t="s">
        <v>19</v>
      </c>
      <c r="C20" s="91">
        <v>1</v>
      </c>
      <c r="D20" s="92">
        <v>2.7159026731316871</v>
      </c>
      <c r="E20" s="92">
        <v>344.91963948772428</v>
      </c>
      <c r="F20" s="93">
        <v>342.20373681459262</v>
      </c>
      <c r="G20" s="92">
        <v>687.12337630231696</v>
      </c>
    </row>
    <row r="21" spans="1:7" x14ac:dyDescent="0.25">
      <c r="A21" s="64"/>
      <c r="B21" s="19" t="s">
        <v>12</v>
      </c>
      <c r="C21" s="91">
        <v>1</v>
      </c>
      <c r="D21" s="92"/>
      <c r="E21" s="92">
        <v>373.66294277836795</v>
      </c>
      <c r="F21" s="93">
        <v>373.66294277836795</v>
      </c>
      <c r="G21" s="92">
        <v>747.3258855567359</v>
      </c>
    </row>
    <row r="22" spans="1:7" x14ac:dyDescent="0.25">
      <c r="A22" s="64"/>
      <c r="B22" s="19" t="s">
        <v>20</v>
      </c>
      <c r="C22" s="91">
        <v>1</v>
      </c>
      <c r="D22" s="92"/>
      <c r="E22" s="92">
        <v>43.114954935965535</v>
      </c>
      <c r="F22" s="93">
        <v>43.114954935965535</v>
      </c>
      <c r="G22" s="92">
        <v>86.229909871931071</v>
      </c>
    </row>
    <row r="23" spans="1:7" x14ac:dyDescent="0.25">
      <c r="A23" s="64"/>
      <c r="B23" s="19" t="s">
        <v>20</v>
      </c>
      <c r="C23" s="91">
        <v>1</v>
      </c>
      <c r="D23" s="92"/>
      <c r="E23" s="92">
        <v>344.91963948772428</v>
      </c>
      <c r="F23" s="93">
        <v>344.91963948772428</v>
      </c>
      <c r="G23" s="92">
        <v>689.83927897544856</v>
      </c>
    </row>
    <row r="24" spans="1:7" x14ac:dyDescent="0.25">
      <c r="A24" s="65"/>
      <c r="B24" s="19" t="s">
        <v>21</v>
      </c>
      <c r="C24" s="91">
        <v>1</v>
      </c>
      <c r="D24" s="92">
        <v>14.925390251589976</v>
      </c>
      <c r="E24" s="92">
        <v>344.64082944580491</v>
      </c>
      <c r="F24" s="93">
        <v>329.71543919421492</v>
      </c>
      <c r="G24" s="92">
        <v>674.35626864001983</v>
      </c>
    </row>
    <row r="25" spans="1:7" x14ac:dyDescent="0.25">
      <c r="A25" s="14"/>
      <c r="B25" s="19"/>
      <c r="C25" s="19"/>
      <c r="D25" s="92"/>
      <c r="E25" s="92"/>
      <c r="F25" s="94"/>
      <c r="G25" s="92"/>
    </row>
    <row r="26" spans="1:7" x14ac:dyDescent="0.25">
      <c r="A26" s="14"/>
      <c r="B26" s="19"/>
      <c r="C26" s="19"/>
      <c r="D26" s="92"/>
      <c r="E26" s="92"/>
      <c r="F26" s="93"/>
      <c r="G26" s="92"/>
    </row>
    <row r="27" spans="1:7" x14ac:dyDescent="0.25">
      <c r="A27" s="63" t="s">
        <v>22</v>
      </c>
      <c r="B27" s="19" t="s">
        <v>23</v>
      </c>
      <c r="C27" s="91">
        <v>1</v>
      </c>
      <c r="D27" s="92">
        <v>11.089935915287722</v>
      </c>
      <c r="E27" s="92">
        <v>402.40624606901162</v>
      </c>
      <c r="F27" s="93">
        <v>391.31631015372392</v>
      </c>
      <c r="G27" s="92">
        <v>793.72255622273553</v>
      </c>
    </row>
    <row r="28" spans="1:7" x14ac:dyDescent="0.25">
      <c r="A28" s="64"/>
      <c r="B28" s="19" t="s">
        <v>15</v>
      </c>
      <c r="C28" s="91">
        <v>1</v>
      </c>
      <c r="D28" s="92">
        <v>12.586556715839215</v>
      </c>
      <c r="E28" s="92">
        <v>290.63503689301461</v>
      </c>
      <c r="F28" s="93">
        <v>278.04848017717541</v>
      </c>
      <c r="G28" s="92">
        <v>568.68351707018996</v>
      </c>
    </row>
    <row r="29" spans="1:7" x14ac:dyDescent="0.25">
      <c r="A29" s="65"/>
      <c r="B29" s="19" t="s">
        <v>24</v>
      </c>
      <c r="C29" s="91">
        <v>1</v>
      </c>
      <c r="D29" s="92"/>
      <c r="E29" s="92">
        <v>175.66757239109799</v>
      </c>
      <c r="F29" s="93">
        <v>175.66757239109799</v>
      </c>
      <c r="G29" s="92">
        <v>351.33514478219598</v>
      </c>
    </row>
    <row r="30" spans="1:7" x14ac:dyDescent="0.25">
      <c r="A30" s="14"/>
      <c r="B30" s="19"/>
      <c r="C30" s="19"/>
      <c r="D30" s="92"/>
      <c r="E30" s="92"/>
      <c r="F30" s="94"/>
      <c r="G30" s="92"/>
    </row>
    <row r="31" spans="1:7" x14ac:dyDescent="0.25">
      <c r="A31" s="14"/>
      <c r="B31" s="19"/>
      <c r="C31" s="19"/>
      <c r="D31" s="92"/>
      <c r="E31" s="92"/>
      <c r="F31" s="93"/>
      <c r="G31" s="92"/>
    </row>
    <row r="32" spans="1:7" x14ac:dyDescent="0.25">
      <c r="A32" s="63" t="s">
        <v>25</v>
      </c>
      <c r="B32" s="19" t="s">
        <v>12</v>
      </c>
      <c r="C32" s="91">
        <v>1</v>
      </c>
      <c r="D32" s="92">
        <v>7.355569739731652</v>
      </c>
      <c r="E32" s="92">
        <v>373.66294277836795</v>
      </c>
      <c r="F32" s="93">
        <v>366.30737303863629</v>
      </c>
      <c r="G32" s="92">
        <v>739.97031581700423</v>
      </c>
    </row>
    <row r="33" spans="1:7" x14ac:dyDescent="0.25">
      <c r="A33" s="64"/>
      <c r="B33" s="19" t="s">
        <v>20</v>
      </c>
      <c r="C33" s="91">
        <v>1</v>
      </c>
      <c r="D33" s="92"/>
      <c r="E33" s="92">
        <v>344.91963948772428</v>
      </c>
      <c r="F33" s="93">
        <v>344.91963948772428</v>
      </c>
      <c r="G33" s="92">
        <v>689.83927897544856</v>
      </c>
    </row>
    <row r="34" spans="1:7" x14ac:dyDescent="0.25">
      <c r="A34" s="64"/>
      <c r="B34" s="19" t="s">
        <v>20</v>
      </c>
      <c r="C34" s="91">
        <v>1</v>
      </c>
      <c r="D34" s="92">
        <v>1.3579513365658435</v>
      </c>
      <c r="E34" s="92">
        <v>344.91963948772428</v>
      </c>
      <c r="F34" s="93">
        <v>343.56168815115842</v>
      </c>
      <c r="G34" s="92">
        <v>688.4813276388827</v>
      </c>
    </row>
    <row r="35" spans="1:7" x14ac:dyDescent="0.25">
      <c r="A35" s="64"/>
      <c r="B35" s="19" t="s">
        <v>17</v>
      </c>
      <c r="C35" s="91">
        <v>1</v>
      </c>
      <c r="D35" s="92"/>
      <c r="E35" s="92">
        <v>316.17633619708062</v>
      </c>
      <c r="F35" s="93">
        <v>316.17633619708062</v>
      </c>
      <c r="G35" s="92">
        <v>632.35267239416123</v>
      </c>
    </row>
    <row r="36" spans="1:7" x14ac:dyDescent="0.25">
      <c r="A36" s="64"/>
      <c r="B36" s="19" t="s">
        <v>21</v>
      </c>
      <c r="C36" s="91">
        <v>1</v>
      </c>
      <c r="D36" s="92">
        <v>30.630878280992491</v>
      </c>
      <c r="E36" s="92">
        <v>268.28424425421008</v>
      </c>
      <c r="F36" s="93">
        <v>237.6533659732176</v>
      </c>
      <c r="G36" s="92">
        <v>505.93761022742768</v>
      </c>
    </row>
    <row r="37" spans="1:7" x14ac:dyDescent="0.25">
      <c r="A37" s="64"/>
      <c r="B37" s="19" t="s">
        <v>12</v>
      </c>
      <c r="C37" s="91">
        <v>1</v>
      </c>
      <c r="D37" s="92"/>
      <c r="E37" s="92">
        <v>373.66294277836795</v>
      </c>
      <c r="F37" s="93">
        <v>373.66294277836795</v>
      </c>
      <c r="G37" s="92">
        <v>747.3258855567359</v>
      </c>
    </row>
    <row r="38" spans="1:7" x14ac:dyDescent="0.25">
      <c r="A38" s="65"/>
      <c r="B38" s="19" t="s">
        <v>17</v>
      </c>
      <c r="C38" s="91">
        <v>1</v>
      </c>
      <c r="D38" s="92">
        <v>19.916619602965707</v>
      </c>
      <c r="E38" s="92">
        <v>316.17633619708062</v>
      </c>
      <c r="F38" s="93">
        <v>296.25971659411493</v>
      </c>
      <c r="G38" s="92">
        <v>612.43605279119561</v>
      </c>
    </row>
    <row r="39" spans="1:7" x14ac:dyDescent="0.25">
      <c r="A39" s="14"/>
      <c r="B39" s="19"/>
      <c r="C39" s="19"/>
      <c r="D39" s="92"/>
      <c r="E39" s="92"/>
      <c r="F39" s="94"/>
      <c r="G39" s="92"/>
    </row>
    <row r="40" spans="1:7" x14ac:dyDescent="0.25">
      <c r="A40" s="14"/>
      <c r="B40" s="19"/>
      <c r="C40" s="19"/>
      <c r="D40" s="92"/>
      <c r="E40" s="16"/>
      <c r="F40" s="94"/>
      <c r="G40" s="92"/>
    </row>
    <row r="41" spans="1:7" x14ac:dyDescent="0.25">
      <c r="A41" s="14"/>
      <c r="B41" s="19"/>
      <c r="C41" s="19"/>
      <c r="D41" s="92"/>
      <c r="E41" s="92"/>
      <c r="F41" s="94"/>
      <c r="G41" s="92"/>
    </row>
    <row r="42" spans="1:7" x14ac:dyDescent="0.25">
      <c r="A42" s="63" t="s">
        <v>26</v>
      </c>
      <c r="B42" s="19" t="s">
        <v>12</v>
      </c>
      <c r="C42" s="91">
        <v>1</v>
      </c>
      <c r="D42" s="92">
        <v>9.8656882581747318</v>
      </c>
      <c r="E42" s="92">
        <v>373.66294277836795</v>
      </c>
      <c r="F42" s="93">
        <v>363.79725452019323</v>
      </c>
      <c r="G42" s="92">
        <v>737.46019729856118</v>
      </c>
    </row>
    <row r="43" spans="1:7" x14ac:dyDescent="0.25">
      <c r="A43" s="64"/>
      <c r="B43" s="19" t="s">
        <v>12</v>
      </c>
      <c r="C43" s="91">
        <v>1</v>
      </c>
      <c r="D43" s="92">
        <v>4.1107034409061383</v>
      </c>
      <c r="E43" s="92">
        <v>124.55431425945599</v>
      </c>
      <c r="F43" s="93">
        <v>120.44361081854986</v>
      </c>
      <c r="G43" s="92">
        <v>244.99792507800584</v>
      </c>
    </row>
    <row r="44" spans="1:7" x14ac:dyDescent="0.25">
      <c r="A44" s="65"/>
      <c r="B44" s="19" t="s">
        <v>15</v>
      </c>
      <c r="C44" s="91">
        <v>1</v>
      </c>
      <c r="D44" s="92"/>
      <c r="E44" s="92">
        <v>311.373330217214</v>
      </c>
      <c r="F44" s="93">
        <v>311.373330217214</v>
      </c>
      <c r="G44" s="92">
        <v>622.74666043442801</v>
      </c>
    </row>
    <row r="45" spans="1:7" x14ac:dyDescent="0.25">
      <c r="A45" s="14"/>
      <c r="B45" s="19"/>
      <c r="C45" s="19"/>
      <c r="D45" s="19"/>
      <c r="E45" s="95"/>
      <c r="F45" s="96"/>
      <c r="G45" s="95"/>
    </row>
    <row r="46" spans="1:7" x14ac:dyDescent="0.25">
      <c r="B46" s="19"/>
      <c r="C46" s="19"/>
      <c r="D46" s="19"/>
      <c r="E46" s="95"/>
      <c r="F46" s="96"/>
      <c r="G46" s="95"/>
    </row>
    <row r="47" spans="1:7" x14ac:dyDescent="0.25">
      <c r="A47" s="19" t="s">
        <v>27</v>
      </c>
      <c r="B47" s="19"/>
      <c r="C47" s="19"/>
      <c r="D47" s="92">
        <v>391.83626980141423</v>
      </c>
      <c r="E47" s="94">
        <v>7398.4141304079831</v>
      </c>
      <c r="F47" s="94">
        <v>7191.6995997906024</v>
      </c>
      <c r="G47" s="89">
        <v>14590.113730198587</v>
      </c>
    </row>
  </sheetData>
  <mergeCells count="7">
    <mergeCell ref="A42:A44"/>
    <mergeCell ref="A2:G2"/>
    <mergeCell ref="A8:A9"/>
    <mergeCell ref="A15:A17"/>
    <mergeCell ref="A20:A24"/>
    <mergeCell ref="A27:A29"/>
    <mergeCell ref="A32:A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65F3-73F6-49A5-9EA9-EB7B9CE7931A}">
  <dimension ref="A1:G26"/>
  <sheetViews>
    <sheetView topLeftCell="A4" workbookViewId="0">
      <selection activeCell="G29" sqref="G29"/>
    </sheetView>
  </sheetViews>
  <sheetFormatPr defaultRowHeight="15" x14ac:dyDescent="0.25"/>
  <cols>
    <col min="1" max="1" width="39.5703125" customWidth="1"/>
    <col min="2" max="2" width="16" customWidth="1"/>
    <col min="3" max="3" width="15" customWidth="1"/>
  </cols>
  <sheetData>
    <row r="1" spans="1:7" ht="55.5" customHeight="1" x14ac:dyDescent="0.25"/>
    <row r="2" spans="1:7" x14ac:dyDescent="0.25">
      <c r="A2" s="66" t="s">
        <v>0</v>
      </c>
      <c r="B2" s="88"/>
      <c r="C2" s="88"/>
      <c r="D2" s="1"/>
      <c r="E2" s="1"/>
      <c r="F2" s="1"/>
      <c r="G2" s="1"/>
    </row>
    <row r="4" spans="1:7" ht="16.5" x14ac:dyDescent="0.25">
      <c r="A4" s="86" t="s">
        <v>46</v>
      </c>
      <c r="B4" s="84"/>
      <c r="C4" s="85"/>
    </row>
    <row r="5" spans="1:7" ht="15.95" customHeight="1" x14ac:dyDescent="0.25">
      <c r="A5" s="70" t="s">
        <v>47</v>
      </c>
      <c r="B5" s="71" t="s">
        <v>48</v>
      </c>
      <c r="C5" s="71" t="s">
        <v>49</v>
      </c>
    </row>
    <row r="6" spans="1:7" ht="15.95" customHeight="1" x14ac:dyDescent="0.25">
      <c r="A6" s="72" t="s">
        <v>50</v>
      </c>
      <c r="B6" s="73">
        <v>7490.97</v>
      </c>
      <c r="C6" s="74">
        <v>7191.6995997906024</v>
      </c>
    </row>
    <row r="7" spans="1:7" ht="15.95" customHeight="1" x14ac:dyDescent="0.25">
      <c r="A7" s="75" t="s">
        <v>51</v>
      </c>
      <c r="B7" s="76">
        <v>7490.97</v>
      </c>
      <c r="C7" s="77">
        <v>7398.4141304079803</v>
      </c>
    </row>
    <row r="8" spans="1:7" ht="15.95" customHeight="1" x14ac:dyDescent="0.25">
      <c r="A8" s="75" t="s">
        <v>52</v>
      </c>
      <c r="B8" s="76">
        <v>107.78</v>
      </c>
      <c r="C8" s="77">
        <v>107.78</v>
      </c>
    </row>
    <row r="9" spans="1:7" ht="15.95" customHeight="1" x14ac:dyDescent="0.25">
      <c r="A9" s="75" t="s">
        <v>53</v>
      </c>
      <c r="B9" s="76">
        <v>5093</v>
      </c>
      <c r="C9" s="77">
        <v>5877.29</v>
      </c>
    </row>
    <row r="10" spans="1:7" ht="15.95" customHeight="1" x14ac:dyDescent="0.25">
      <c r="A10" s="75" t="s">
        <v>54</v>
      </c>
      <c r="B10" s="76">
        <v>0</v>
      </c>
      <c r="C10" s="77">
        <v>0</v>
      </c>
    </row>
    <row r="11" spans="1:7" ht="15.95" customHeight="1" x14ac:dyDescent="0.25">
      <c r="A11" s="75" t="s">
        <v>55</v>
      </c>
      <c r="B11" s="76">
        <v>2340.2399999999998</v>
      </c>
      <c r="C11" s="77">
        <v>1997.8391666666669</v>
      </c>
    </row>
    <row r="12" spans="1:7" ht="30.75" customHeight="1" x14ac:dyDescent="0.25">
      <c r="A12" s="78" t="s">
        <v>56</v>
      </c>
      <c r="B12" s="76">
        <v>0</v>
      </c>
      <c r="C12" s="77">
        <v>0</v>
      </c>
    </row>
    <row r="13" spans="1:7" ht="15.95" customHeight="1" x14ac:dyDescent="0.25">
      <c r="A13" s="75" t="s">
        <v>57</v>
      </c>
      <c r="B13" s="76">
        <v>2932.21</v>
      </c>
      <c r="C13" s="77">
        <v>2594.8511440000002</v>
      </c>
    </row>
    <row r="14" spans="1:7" ht="15.95" customHeight="1" x14ac:dyDescent="0.25">
      <c r="A14" s="75" t="s">
        <v>58</v>
      </c>
      <c r="B14" s="76">
        <v>0</v>
      </c>
      <c r="C14" s="77">
        <v>0</v>
      </c>
    </row>
    <row r="15" spans="1:7" ht="15.95" customHeight="1" x14ac:dyDescent="0.25">
      <c r="A15" s="75" t="s">
        <v>59</v>
      </c>
      <c r="B15" s="76">
        <v>4383.33</v>
      </c>
      <c r="C15" s="77">
        <v>4052.4157874015746</v>
      </c>
    </row>
    <row r="16" spans="1:7" ht="15.95" customHeight="1" x14ac:dyDescent="0.25">
      <c r="A16" s="75" t="s">
        <v>60</v>
      </c>
      <c r="B16" s="76">
        <v>900</v>
      </c>
      <c r="C16" s="77">
        <v>759.25539370078741</v>
      </c>
    </row>
    <row r="17" spans="1:3" ht="15.95" customHeight="1" x14ac:dyDescent="0.25">
      <c r="A17" s="75" t="s">
        <v>61</v>
      </c>
      <c r="B17" s="76">
        <v>0</v>
      </c>
      <c r="C17" s="77">
        <v>0</v>
      </c>
    </row>
    <row r="18" spans="1:3" ht="15.95" customHeight="1" x14ac:dyDescent="0.25">
      <c r="A18" s="75" t="s">
        <v>62</v>
      </c>
      <c r="B18" s="76">
        <v>0</v>
      </c>
      <c r="C18" s="77">
        <v>0</v>
      </c>
    </row>
    <row r="19" spans="1:3" ht="15.95" customHeight="1" x14ac:dyDescent="0.25">
      <c r="A19" s="75" t="s">
        <v>63</v>
      </c>
      <c r="B19" s="76">
        <v>0</v>
      </c>
      <c r="C19" s="77">
        <v>0</v>
      </c>
    </row>
    <row r="20" spans="1:3" ht="15.95" customHeight="1" x14ac:dyDescent="0.25">
      <c r="A20" s="75" t="s">
        <v>64</v>
      </c>
      <c r="B20" s="76">
        <v>0</v>
      </c>
      <c r="C20" s="77">
        <v>0</v>
      </c>
    </row>
    <row r="21" spans="1:3" ht="15.95" customHeight="1" x14ac:dyDescent="0.25">
      <c r="A21" s="75" t="s">
        <v>65</v>
      </c>
      <c r="B21" s="76">
        <v>0</v>
      </c>
      <c r="C21" s="77">
        <v>0</v>
      </c>
    </row>
    <row r="22" spans="1:3" ht="27" customHeight="1" x14ac:dyDescent="0.25">
      <c r="A22" s="79" t="s">
        <v>66</v>
      </c>
      <c r="B22" s="76">
        <v>12500</v>
      </c>
      <c r="C22" s="77">
        <v>0</v>
      </c>
    </row>
    <row r="23" spans="1:3" ht="15.95" customHeight="1" x14ac:dyDescent="0.25">
      <c r="A23" s="75" t="s">
        <v>67</v>
      </c>
      <c r="B23" s="76">
        <v>0</v>
      </c>
      <c r="C23" s="77">
        <v>0</v>
      </c>
    </row>
    <row r="24" spans="1:3" ht="15.95" customHeight="1" x14ac:dyDescent="0.25">
      <c r="A24" s="75" t="s">
        <v>68</v>
      </c>
      <c r="B24" s="76">
        <v>0</v>
      </c>
      <c r="C24" s="77">
        <v>0</v>
      </c>
    </row>
    <row r="25" spans="1:3" ht="15.95" customHeight="1" x14ac:dyDescent="0.25">
      <c r="A25" s="78"/>
      <c r="B25" s="80"/>
      <c r="C25" s="87"/>
    </row>
    <row r="26" spans="1:3" ht="15.95" customHeight="1" x14ac:dyDescent="0.25">
      <c r="A26" s="81" t="s">
        <v>27</v>
      </c>
      <c r="B26" s="82">
        <f>SUM(B6:B25)</f>
        <v>43238.5</v>
      </c>
      <c r="C26" s="83">
        <f>SUM(C6:C25)</f>
        <v>29979.545221967612</v>
      </c>
    </row>
  </sheetData>
  <mergeCells count="1">
    <mergeCell ref="A2: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6567-C2F7-4AFF-BCEB-F3F13C6AFB26}">
  <dimension ref="A1:G21"/>
  <sheetViews>
    <sheetView workbookViewId="0">
      <selection activeCell="E24" sqref="E24"/>
    </sheetView>
  </sheetViews>
  <sheetFormatPr defaultRowHeight="15" x14ac:dyDescent="0.25"/>
  <cols>
    <col min="1" max="1" width="58.7109375" customWidth="1"/>
    <col min="2" max="2" width="24.5703125" customWidth="1"/>
    <col min="3" max="3" width="35.7109375" customWidth="1"/>
    <col min="4" max="4" width="25.85546875" customWidth="1"/>
    <col min="5" max="5" width="21.140625" customWidth="1"/>
    <col min="6" max="6" width="19.28515625" customWidth="1"/>
  </cols>
  <sheetData>
    <row r="1" spans="1:7" ht="68.25" customHeight="1" x14ac:dyDescent="0.25"/>
    <row r="2" spans="1:7" ht="18" x14ac:dyDescent="0.25">
      <c r="A2" s="67" t="s">
        <v>0</v>
      </c>
      <c r="B2" s="67"/>
      <c r="C2" s="67"/>
      <c r="D2" s="67"/>
      <c r="E2" s="67"/>
      <c r="F2" s="67"/>
      <c r="G2" s="67"/>
    </row>
    <row r="3" spans="1:7" ht="15.75" thickBot="1" x14ac:dyDescent="0.3"/>
    <row r="4" spans="1:7" ht="19.5" thickBot="1" x14ac:dyDescent="0.35">
      <c r="A4" s="21" t="s">
        <v>29</v>
      </c>
      <c r="B4" s="22"/>
      <c r="C4" s="23"/>
      <c r="D4" s="24"/>
      <c r="E4" s="25"/>
      <c r="F4" s="26"/>
    </row>
    <row r="5" spans="1:7" ht="75.75" thickBot="1" x14ac:dyDescent="0.35">
      <c r="A5" s="27"/>
      <c r="B5" s="28" t="s">
        <v>30</v>
      </c>
      <c r="C5" s="90" t="s">
        <v>31</v>
      </c>
      <c r="D5" s="29" t="s">
        <v>32</v>
      </c>
      <c r="E5" s="30" t="s">
        <v>33</v>
      </c>
      <c r="F5" s="31" t="s">
        <v>34</v>
      </c>
    </row>
    <row r="6" spans="1:7" ht="18.75" x14ac:dyDescent="0.3">
      <c r="A6" s="32"/>
      <c r="B6" s="33"/>
      <c r="C6" s="33"/>
      <c r="D6" s="35"/>
      <c r="E6" s="36"/>
      <c r="F6" s="36"/>
    </row>
    <row r="7" spans="1:7" ht="18.75" x14ac:dyDescent="0.3">
      <c r="A7" s="68" t="s">
        <v>35</v>
      </c>
      <c r="B7" s="37">
        <v>22.3</v>
      </c>
      <c r="C7" s="34">
        <f>9750*22.3%</f>
        <v>2174.25</v>
      </c>
      <c r="D7" s="38">
        <f>(C7/12)*11</f>
        <v>1993.0625</v>
      </c>
      <c r="E7" s="39">
        <v>100</v>
      </c>
      <c r="F7" s="40">
        <f>D7*E7/100</f>
        <v>1993.0625</v>
      </c>
    </row>
    <row r="8" spans="1:7" ht="18.75" x14ac:dyDescent="0.3">
      <c r="A8" s="69"/>
      <c r="B8" s="37">
        <v>22.3</v>
      </c>
      <c r="C8" s="34">
        <f>9750*22.3%</f>
        <v>2174.25</v>
      </c>
      <c r="D8" s="38">
        <f>(((C8/12)*1)/36)*24</f>
        <v>120.79166666666666</v>
      </c>
      <c r="E8" s="39">
        <v>100</v>
      </c>
      <c r="F8" s="40">
        <f>D8*E8/100</f>
        <v>120.79166666666666</v>
      </c>
    </row>
    <row r="9" spans="1:7" ht="18.75" x14ac:dyDescent="0.3">
      <c r="A9" s="41" t="s">
        <v>36</v>
      </c>
      <c r="B9" s="37">
        <v>25.9</v>
      </c>
      <c r="C9" s="34">
        <f>9750*25.9%</f>
        <v>2525.25</v>
      </c>
      <c r="D9" s="38">
        <f>(C9/12)*12</f>
        <v>2525.25</v>
      </c>
      <c r="E9" s="39">
        <v>100</v>
      </c>
      <c r="F9" s="40">
        <f t="shared" ref="F9:F11" si="0">D9*E9/100</f>
        <v>2525.25</v>
      </c>
    </row>
    <row r="10" spans="1:7" ht="18.75" x14ac:dyDescent="0.3">
      <c r="A10" s="42" t="s">
        <v>37</v>
      </c>
      <c r="B10" s="37">
        <v>25.9</v>
      </c>
      <c r="C10" s="34">
        <f t="shared" ref="C10:C11" si="1">9750*25.9%</f>
        <v>2525.25</v>
      </c>
      <c r="D10" s="38">
        <f>(C10/12)*12</f>
        <v>2525.25</v>
      </c>
      <c r="E10" s="39">
        <v>100</v>
      </c>
      <c r="F10" s="40">
        <f t="shared" si="0"/>
        <v>2525.25</v>
      </c>
    </row>
    <row r="11" spans="1:7" ht="18.75" x14ac:dyDescent="0.3">
      <c r="A11" s="42" t="s">
        <v>38</v>
      </c>
      <c r="B11" s="37">
        <v>25.9</v>
      </c>
      <c r="C11" s="34">
        <f t="shared" si="1"/>
        <v>2525.25</v>
      </c>
      <c r="D11" s="38">
        <f>((C11/365)*19)*33.33%+((C11/365)*315)*50%+(C11/365)*6+((C11/365)*25*66.66%)</f>
        <v>1290.2830600684933</v>
      </c>
      <c r="E11" s="39">
        <v>100</v>
      </c>
      <c r="F11" s="40">
        <f t="shared" si="0"/>
        <v>1290.2830600684933</v>
      </c>
    </row>
    <row r="12" spans="1:7" ht="19.5" thickBot="1" x14ac:dyDescent="0.35">
      <c r="A12" s="43"/>
      <c r="B12" s="44"/>
      <c r="C12" s="45"/>
      <c r="D12" s="46"/>
      <c r="E12" s="47"/>
      <c r="F12" s="47"/>
    </row>
    <row r="13" spans="1:7" x14ac:dyDescent="0.25">
      <c r="B13" s="48"/>
      <c r="C13" s="49">
        <f>SUM(C6:C12)-C8</f>
        <v>9750</v>
      </c>
      <c r="D13" s="50">
        <f>SUM(D7:D12)</f>
        <v>8454.6372267351599</v>
      </c>
      <c r="E13" s="51"/>
      <c r="F13" s="50">
        <f>SUM(F7:F12)</f>
        <v>8454.6372267351599</v>
      </c>
    </row>
    <row r="14" spans="1:7" x14ac:dyDescent="0.25">
      <c r="A14" s="52"/>
    </row>
    <row r="15" spans="1:7" ht="15.75" thickBot="1" x14ac:dyDescent="0.3"/>
    <row r="16" spans="1:7" ht="15.75" thickBot="1" x14ac:dyDescent="0.3">
      <c r="A16" s="53"/>
      <c r="B16" s="25" t="s">
        <v>39</v>
      </c>
      <c r="C16" s="26"/>
      <c r="D16" s="54"/>
    </row>
    <row r="17" spans="2:3" ht="15.75" thickBot="1" x14ac:dyDescent="0.3">
      <c r="B17" s="55" t="s">
        <v>40</v>
      </c>
      <c r="C17" s="56" t="s">
        <v>41</v>
      </c>
    </row>
    <row r="18" spans="2:3" x14ac:dyDescent="0.25">
      <c r="B18" s="57" t="s">
        <v>42</v>
      </c>
      <c r="C18" s="58">
        <v>0</v>
      </c>
    </row>
    <row r="19" spans="2:3" x14ac:dyDescent="0.25">
      <c r="B19" s="59" t="s">
        <v>43</v>
      </c>
      <c r="C19" s="60">
        <v>0.6</v>
      </c>
    </row>
    <row r="20" spans="2:3" x14ac:dyDescent="0.25">
      <c r="B20" s="59" t="s">
        <v>44</v>
      </c>
      <c r="C20" s="60">
        <v>0.8</v>
      </c>
    </row>
    <row r="21" spans="2:3" ht="15.75" thickBot="1" x14ac:dyDescent="0.3">
      <c r="B21" s="61" t="s">
        <v>45</v>
      </c>
      <c r="C21" s="62">
        <v>1</v>
      </c>
    </row>
  </sheetData>
  <mergeCells count="2">
    <mergeCell ref="A2:G2"/>
    <mergeCell ref="A7:A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performance dipendenti 2020</vt:lpstr>
      <vt:lpstr>voci liquidate CCDI 2020</vt:lpstr>
      <vt:lpstr>indennita risultato P.O.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Laura Pedruzzi</cp:lastModifiedBy>
  <dcterms:created xsi:type="dcterms:W3CDTF">2021-10-18T10:39:49Z</dcterms:created>
  <dcterms:modified xsi:type="dcterms:W3CDTF">2021-10-18T11:08:35Z</dcterms:modified>
</cp:coreProperties>
</file>